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P:\01-THESEE ING\2-AFFAIRES\2025\TNC-2025-002-BUREAU FINANCES - STEP PLUM\2. DNS\02. PRO DCE\2. PRO DCE\05. DCE POUR DIFFUSION V3\"/>
    </mc:Choice>
  </mc:AlternateContent>
  <xr:revisionPtr revIDLastSave="0" documentId="13_ncr:1_{1A778610-D27D-41A3-B5DA-721D393F9F59}" xr6:coauthVersionLast="47" xr6:coauthVersionMax="47" xr10:uidLastSave="{00000000-0000-0000-0000-000000000000}"/>
  <bookViews>
    <workbookView xWindow="-120" yWindow="-120" windowWidth="29040" windowHeight="15840" xr2:uid="{00000000-000D-0000-FFFF-FFFF00000000}"/>
  </bookViews>
  <sheets>
    <sheet name="DPGF STEP " sheetId="9" r:id="rId1"/>
  </sheets>
  <definedNames>
    <definedName name="_r">#REF!</definedName>
    <definedName name="a">#REF!</definedName>
    <definedName name="a___0">#REF!</definedName>
    <definedName name="ab">#REF!</definedName>
    <definedName name="ab___0">#REF!</definedName>
    <definedName name="ac">#REF!</definedName>
    <definedName name="ac___0">#REF!</definedName>
    <definedName name="ad">#REF!</definedName>
    <definedName name="ad___0">#REF!</definedName>
    <definedName name="ae">#REF!</definedName>
    <definedName name="ae___0">#REF!</definedName>
    <definedName name="af">#REF!</definedName>
    <definedName name="af___0">#REF!</definedName>
    <definedName name="ag">#REF!</definedName>
    <definedName name="ag___0">#REF!</definedName>
    <definedName name="ah">#REF!</definedName>
    <definedName name="ah___0">#REF!</definedName>
    <definedName name="ai">#REF!</definedName>
    <definedName name="ai___0">#REF!</definedName>
    <definedName name="aj">#REF!</definedName>
    <definedName name="aj___0">#REF!</definedName>
    <definedName name="ajout_prix">#REF!</definedName>
    <definedName name="ak">#REF!</definedName>
    <definedName name="ak___0">#REF!</definedName>
    <definedName name="al">#REF!</definedName>
    <definedName name="al___0">#REF!</definedName>
    <definedName name="am">#REF!</definedName>
    <definedName name="am___0">#REF!</definedName>
    <definedName name="an">#REF!</definedName>
    <definedName name="an___0">#REF!</definedName>
    <definedName name="ao">#REF!</definedName>
    <definedName name="ao___0">#REF!</definedName>
    <definedName name="ap">#REF!</definedName>
    <definedName name="ap___0">#REF!</definedName>
    <definedName name="aq">#REF!</definedName>
    <definedName name="aq___0">#REF!</definedName>
    <definedName name="ar">#REF!</definedName>
    <definedName name="ar___0">#REF!</definedName>
    <definedName name="as">#REF!</definedName>
    <definedName name="as___0">#REF!</definedName>
    <definedName name="at">#REF!</definedName>
    <definedName name="at___0">#REF!</definedName>
    <definedName name="au">#REF!</definedName>
    <definedName name="au___0">#REF!</definedName>
    <definedName name="av">#REF!</definedName>
    <definedName name="av___0">#REF!</definedName>
    <definedName name="aw">#REF!</definedName>
    <definedName name="aw___0">#REF!</definedName>
    <definedName name="ax">#REF!</definedName>
    <definedName name="ax___0">#REF!</definedName>
    <definedName name="ay">#REF!</definedName>
    <definedName name="ay___0">#REF!</definedName>
    <definedName name="az">#REF!</definedName>
    <definedName name="az___0">#REF!</definedName>
    <definedName name="b">#REF!</definedName>
    <definedName name="b___0">#REF!</definedName>
    <definedName name="ba">#REF!</definedName>
    <definedName name="ba___0">#REF!</definedName>
    <definedName name="bb">#REF!</definedName>
    <definedName name="bb___0">#REF!</definedName>
    <definedName name="bc">#REF!</definedName>
    <definedName name="bc___0">#REF!</definedName>
    <definedName name="bd">#REF!</definedName>
    <definedName name="bd___0">#REF!</definedName>
    <definedName name="be">#N/A</definedName>
    <definedName name="be___0">#REF!</definedName>
    <definedName name="bf">#N/A</definedName>
    <definedName name="bf___0">#REF!</definedName>
    <definedName name="bg">#N/A</definedName>
    <definedName name="bg___0">#REF!</definedName>
    <definedName name="bh">#N/A</definedName>
    <definedName name="bh___0">#REF!</definedName>
    <definedName name="bi">#N/A</definedName>
    <definedName name="bi___0">#REF!</definedName>
    <definedName name="bj">#REF!</definedName>
    <definedName name="bj___0">#REF!</definedName>
    <definedName name="bk">#REF!</definedName>
    <definedName name="bk___0">#REF!</definedName>
    <definedName name="bl">#REF!</definedName>
    <definedName name="bl___0">#REF!</definedName>
    <definedName name="bm">#REF!</definedName>
    <definedName name="bm___0">#REF!</definedName>
    <definedName name="bn">#REF!</definedName>
    <definedName name="bn___0">#REF!</definedName>
    <definedName name="bo">#REF!</definedName>
    <definedName name="bo___0">#REF!</definedName>
    <definedName name="bp">#REF!</definedName>
    <definedName name="bp___0">#REF!</definedName>
    <definedName name="bq">#REF!</definedName>
    <definedName name="bq___0">#REF!</definedName>
    <definedName name="br">#REF!</definedName>
    <definedName name="br___0">#REF!</definedName>
    <definedName name="bs">#REF!</definedName>
    <definedName name="bs___0">#REF!</definedName>
    <definedName name="BuiltIn_Print_Area">#REF!</definedName>
    <definedName name="BuiltIn_Print_Area___0">#REF!</definedName>
    <definedName name="BuiltIn_Print_Titles">#REF!</definedName>
    <definedName name="BuiltIn_Print_Titles___0">#REF!</definedName>
    <definedName name="BuiltIn_Recorder">#REF!</definedName>
    <definedName name="d">#REF!</definedName>
    <definedName name="d___0">#REF!</definedName>
    <definedName name="de">#N/A</definedName>
    <definedName name="e">#REF!</definedName>
    <definedName name="e___0">#REF!</definedName>
    <definedName name="f">#REF!</definedName>
    <definedName name="f___0">#REF!</definedName>
    <definedName name="fin_de">#N/A</definedName>
    <definedName name="fin_de___0">#REF!</definedName>
    <definedName name="fred">#N/A</definedName>
    <definedName name="fred___0">#N/A</definedName>
    <definedName name="frederic">#N/A</definedName>
    <definedName name="frederic___0">#N/A</definedName>
    <definedName name="g">#REF!</definedName>
    <definedName name="g___0">#REF!</definedName>
    <definedName name="h">#REF!</definedName>
    <definedName name="h___0">#REF!</definedName>
    <definedName name="i">#REF!</definedName>
    <definedName name="i___0">#REF!</definedName>
    <definedName name="insertion">#N/A</definedName>
    <definedName name="insertion___0">#N/A</definedName>
    <definedName name="j">#REF!</definedName>
    <definedName name="j___0">#REF!</definedName>
    <definedName name="k">#REF!</definedName>
    <definedName name="k___0">#REF!</definedName>
    <definedName name="m">#REF!</definedName>
    <definedName name="m___0">#REF!</definedName>
    <definedName name="MENU">#REF!</definedName>
    <definedName name="n">#REF!</definedName>
    <definedName name="n___0">#REF!</definedName>
    <definedName name="o">#REF!</definedName>
    <definedName name="o___0">#REF!</definedName>
    <definedName name="p">#REF!</definedName>
    <definedName name="p___0">#REF!</definedName>
    <definedName name="q">#REF!</definedName>
    <definedName name="q___0">#REF!</definedName>
    <definedName name="r___0">#REF!</definedName>
    <definedName name="s">#REF!</definedName>
    <definedName name="s___0">#REF!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#N/A</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#N/A</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11">#N/A</definedName>
    <definedName name="SHARED_FORMULA_512">#N/A</definedName>
    <definedName name="SHARED_FORMULA_513">#N/A</definedName>
    <definedName name="SHARED_FORMULA_514">#N/A</definedName>
    <definedName name="SHARED_FORMULA_515">#N/A</definedName>
    <definedName name="SHARED_FORMULA_516">#N/A</definedName>
    <definedName name="SHARED_FORMULA_517">#N/A</definedName>
    <definedName name="SHARED_FORMULA_518">#N/A</definedName>
    <definedName name="SHARED_FORMULA_519">#N/A</definedName>
    <definedName name="SHARED_FORMULA_52">#N/A</definedName>
    <definedName name="SHARED_FORMULA_520">#N/A</definedName>
    <definedName name="SHARED_FORMULA_521">#N/A</definedName>
    <definedName name="SHARED_FORMULA_522">#N/A</definedName>
    <definedName name="SHARED_FORMULA_523">#N/A</definedName>
    <definedName name="SHARED_FORMULA_524">#N/A</definedName>
    <definedName name="SHARED_FORMULA_525">#N/A</definedName>
    <definedName name="SHARED_FORMULA_526">#N/A</definedName>
    <definedName name="SHARED_FORMULA_527">#N/A</definedName>
    <definedName name="SHARED_FORMULA_528">#N/A</definedName>
    <definedName name="SHARED_FORMULA_529">#N/A</definedName>
    <definedName name="SHARED_FORMULA_53">#N/A</definedName>
    <definedName name="SHARED_FORMULA_530">#N/A</definedName>
    <definedName name="SHARED_FORMULA_531">#N/A</definedName>
    <definedName name="SHARED_FORMULA_532">#N/A</definedName>
    <definedName name="SHARED_FORMULA_533">#N/A</definedName>
    <definedName name="SHARED_FORMULA_534">#N/A</definedName>
    <definedName name="SHARED_FORMULA_535">#N/A</definedName>
    <definedName name="SHARED_FORMULA_536">#N/A</definedName>
    <definedName name="SHARED_FORMULA_537">#N/A</definedName>
    <definedName name="SHARED_FORMULA_538">#N/A</definedName>
    <definedName name="SHARED_FORMULA_539">#N/A</definedName>
    <definedName name="SHARED_FORMULA_54">#N/A</definedName>
    <definedName name="SHARED_FORMULA_540">#N/A</definedName>
    <definedName name="SHARED_FORMULA_541">#N/A</definedName>
    <definedName name="SHARED_FORMULA_542">#N/A</definedName>
    <definedName name="SHARED_FORMULA_543">#N/A</definedName>
    <definedName name="SHARED_FORMULA_544">#N/A</definedName>
    <definedName name="SHARED_FORMULA_545">#N/A</definedName>
    <definedName name="SHARED_FORMULA_55">#N/A</definedName>
    <definedName name="SHARED_FORMULA_56">#N/A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uppression">#REF!</definedName>
    <definedName name="t">#REF!</definedName>
    <definedName name="t___0">#REF!</definedName>
    <definedName name="u">#REF!</definedName>
    <definedName name="u___0">#REF!</definedName>
    <definedName name="v">#REF!</definedName>
    <definedName name="v___0">#REF!</definedName>
    <definedName name="w">#N/A</definedName>
    <definedName name="w___0">#REF!</definedName>
    <definedName name="x">#N/A</definedName>
    <definedName name="x___0">#REF!</definedName>
    <definedName name="y">#N/A</definedName>
    <definedName name="y___0">#REF!</definedName>
    <definedName name="z">#REF!</definedName>
    <definedName name="z___0">#REF!</definedName>
    <definedName name="_xlnm.Print_Area" localSheetId="0">'DPGF STEP '!$B$2:$G$128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8" i="9" l="1"/>
  <c r="G127" i="9"/>
  <c r="G126" i="9"/>
  <c r="G124" i="9"/>
  <c r="G123" i="9"/>
  <c r="E25" i="9"/>
  <c r="E15" i="9"/>
  <c r="G10" i="9" l="1"/>
  <c r="G78" i="9"/>
  <c r="G75" i="9"/>
  <c r="G74" i="9"/>
  <c r="G73" i="9"/>
  <c r="G112" i="9"/>
  <c r="G89" i="9"/>
  <c r="G87" i="9"/>
  <c r="G85" i="9"/>
  <c r="G32" i="9"/>
  <c r="G25" i="9"/>
  <c r="E108" i="9"/>
  <c r="G108" i="9" s="1"/>
  <c r="G113" i="9"/>
  <c r="G111" i="9"/>
  <c r="G107" i="9"/>
  <c r="G104" i="9"/>
  <c r="G105" i="9" s="1"/>
  <c r="G99" i="9"/>
  <c r="G98" i="9"/>
  <c r="G97" i="9"/>
  <c r="G96" i="9"/>
  <c r="G93" i="9"/>
  <c r="G92" i="9"/>
  <c r="G59" i="9"/>
  <c r="G61" i="9" s="1"/>
  <c r="G48" i="9"/>
  <c r="G47" i="9"/>
  <c r="G41" i="9"/>
  <c r="G34" i="9"/>
  <c r="G31" i="9"/>
  <c r="G23" i="9"/>
  <c r="G21" i="9"/>
  <c r="G19" i="9"/>
  <c r="G17" i="9"/>
  <c r="G15" i="9"/>
  <c r="G13" i="9"/>
  <c r="G8" i="9"/>
  <c r="G6" i="9"/>
  <c r="G27" i="9" l="1"/>
  <c r="G49" i="9"/>
  <c r="G11" i="9"/>
  <c r="G94" i="9"/>
  <c r="G114" i="9"/>
  <c r="G109" i="9"/>
  <c r="G100" i="9"/>
  <c r="G116" i="9" l="1"/>
  <c r="G117" i="9" s="1"/>
  <c r="G118" i="9" l="1"/>
</calcChain>
</file>

<file path=xl/sharedStrings.xml><?xml version="1.0" encoding="utf-8"?>
<sst xmlns="http://schemas.openxmlformats.org/spreadsheetml/2006/main" count="206" uniqueCount="150">
  <si>
    <t>N°</t>
  </si>
  <si>
    <t>Postes</t>
  </si>
  <si>
    <t>Unité</t>
  </si>
  <si>
    <t>PU XPF HT</t>
  </si>
  <si>
    <t>Qté</t>
  </si>
  <si>
    <t>Sous-total</t>
  </si>
  <si>
    <t>F</t>
  </si>
  <si>
    <t>ml</t>
  </si>
  <si>
    <t>Obtention du COTSUEL sur les installations électriques modifiées</t>
  </si>
  <si>
    <t>TOTAL HT</t>
  </si>
  <si>
    <t>TOTAL TTC</t>
  </si>
  <si>
    <t>m3</t>
  </si>
  <si>
    <t>m2</t>
  </si>
  <si>
    <t>Evacuation des déblais à la décharge</t>
  </si>
  <si>
    <t>Scorie</t>
  </si>
  <si>
    <t>Matériaux d'apport ou de substitution (compacté) pour canalisation</t>
  </si>
  <si>
    <t>REGARDS VISITABLES SUR COLLECTEURS ASSAINISSEMENT</t>
  </si>
  <si>
    <t>Etablissement du DOE (fiches techniques, plans de récolement au format dwg et pdf...)</t>
  </si>
  <si>
    <t>Prix de base pour les hauteurs &lt;= à 1.30m</t>
  </si>
  <si>
    <t xml:space="preserve">OUVRAGES ANNEXES PREFABRIQUES OU NON </t>
  </si>
  <si>
    <t>Les prix tiennent compte des terrassements supplémentaires nécessités par la mise en oeuvre, la fourniture et la mise en place des différents éléments composant le regard, tous raccordements et sujétions de béton de propreté, de blindage et de pompage</t>
  </si>
  <si>
    <t>compris ainsi que le traitement d'étanchéité des faces intérieures à l'aide d'un mortier d'étanchéité. Dans le cas de regard béton, le béton sera dosé à 350 Kg/m3 + adjonction d'adjuvant.</t>
  </si>
  <si>
    <t xml:space="preserve">Les regards sont rémunérés au prix à l'unité correspondant à l'embase et par un prix au mètre suivant la hauteur pour la cheminée, la hauteur étant mesurée conventionnellement entre le fil d'eau et le dessus du </t>
  </si>
  <si>
    <t>tampon de fermeture. Ces prix s'appliquent indifféremment  aux regards à section circulaire ou à section carrée qu'ils soient sous chaussée et zones accessibles ou non aux poids lourds et quels que soient les dispositifs de fermeture, la résistance des</t>
  </si>
  <si>
    <t>regards devra obligatoirement être considérée sous chaussée.
Ces prix ne s'appliquent pas aux regards à cheminée latérale qui seront considérés et rémunérés comme ouvrages spéciaux.</t>
  </si>
  <si>
    <t>Embase pour regard béton (h = 1.00m)</t>
  </si>
  <si>
    <t>L'embase du regard est payé à l'unité y compris toutes sujétions pour l'aménagement de la cunette, des raccordements, par un prix à l'unité : la hauteur de la base est considérée conventionnellement à 1 mètre.</t>
  </si>
  <si>
    <t>Pour regard de 0.60x0.60m ou Ø600 (tête de réseau)</t>
  </si>
  <si>
    <t>u</t>
  </si>
  <si>
    <t>FOURNITURES ET POSES DE METAUX ET EQUIPEMENTS</t>
  </si>
  <si>
    <t>FONTE DE VOIRIE : FOURNITURE ET POSE DE DISPOSITIFS DE FERMETURE DE REGARDS</t>
  </si>
  <si>
    <t>La fourniture et la pose de dispositifs de fermeture de regard, sont rémunérées à l'unité et selon la nature du matériau, toutes sujétions de mise en oeuvre comprises (mise en place obligatoire d'un couronnement préfabriqué en béton d'épaisseur 20 cm, le</t>
  </si>
  <si>
    <t>prix du béton étant compris quelque soient les dimensions du regard).</t>
  </si>
  <si>
    <t>Tampon fonte rond ou carré de 600mm</t>
  </si>
  <si>
    <t>Non ventilé</t>
  </si>
  <si>
    <t>DPGF STEP PLUM</t>
  </si>
  <si>
    <t>provisoire, rechargement, transport et déchargement comprise, par un prix au m3. Les déblais devront être évacués sur un site autorisé.</t>
  </si>
  <si>
    <t>TERASSEMENT ET EXECUTION DES TRANCHEES POUR CANALISATIONS</t>
  </si>
  <si>
    <t>Exécution par des moyens mécaniques d'une tranchée &lt;= à 5m</t>
  </si>
  <si>
    <t>EVACUATION, REMBLAIS, ETC...</t>
  </si>
  <si>
    <t>Consolidation du fond de fouille et assise de la canalisation (lit de pose)</t>
  </si>
  <si>
    <t>La fourniture à l'aide d'un camion tribenne et la mise en oeuvre de matériaux d'apport destinés à consolider le fond de fouille ou à constituer l'assise de la canalisation, décidées sur demande du Maître d'oeuvre, seront rémunérées suivant le volume</t>
  </si>
  <si>
    <t>Ce prix se rapporte à la fourniture de matériaux, à l'aide d'un camion tribenne, en remplacement des déblais inutilisables en raison de leur mauvaise qualité, et employé pour l'enrobage de tuyaux et (ou) pour le remblaiement de la tranchée au-dessus des</t>
  </si>
  <si>
    <t>estimé d'après le diamètre ou les parements extérieurs. L'épaisseur de l'enrobage sur le pourtour de l'ouvrage sera de 20 cm au minimum.</t>
  </si>
  <si>
    <t>Ce prix tient compte de toutes sujétions de chargement, transport et mise en oeuvre, y compris compactage et régalage.</t>
  </si>
  <si>
    <t>CANALISATIONS A ECOULEMENT LIBRE EU (La fourniture, le transport et la pose)</t>
  </si>
  <si>
    <t>La fourniture, le transport et la pose des canalisations et équipements sont payés suivant la longueur en place, en fonction du diamètre nominal ou de la dimension nominale de la canalisation. Lorsque les pentes des réseaux projetés sont inférieures ou</t>
  </si>
  <si>
    <t xml:space="preserve">égales à 0,5% la pose des canalisations devra se faire à l'aide </t>
  </si>
  <si>
    <t>d'un laser. Le prix rémunère en outre toutes sujétions relatives aux travaux topographiques de pose de canalisation. 70% du montant réalisé sera payé à la pose, le reste lors des essais d'étanchéité. Pour les tuyaux en PVC les prix comprennent la mise en</t>
  </si>
  <si>
    <t>place de manchons pour tous raccords sur les regards en béton. La longueur est mesurée suivant l'axe de la canalisation sans déduction des regards de visite. 
Les prix ne comprennent pas :</t>
  </si>
  <si>
    <t>Ce prix rémunère au mètre linéaire la fourniture et pose de tuyaux en polychlorure de vinyle à paroi structurée série assainissement classe SN8 à bague d'étanchéité, conforme à la norme NF EN 1401-1. Les diamètres sont exprimés en diamètre extérieurs.</t>
  </si>
  <si>
    <t>Canalisation PVC Ø160</t>
  </si>
  <si>
    <t>Fourniture et pose de canalisations en P.V.C. Ø160 série renforcée SN8 à joint caoutchouc y compris la fourniture et mise en oeuvre des joints et toutes sujétions.</t>
  </si>
  <si>
    <t>Etudes générales d'exécution, approvisionnement,implantation des ouvrages.</t>
  </si>
  <si>
    <t xml:space="preserve">Installation et repli de l'installation de chantier. </t>
  </si>
  <si>
    <t>Ce prix rémunère l'ensemble des prestations mises à la charge de l'entrepreneur, détaillé au CCTP, pendant la durée contractuelle du marché lorsque ces prestations ne sont pas réglées par les prix des numéros suivants, et notamment les frais :  . d'une baraque de chantier comportant six places assises en périphérie et une table, . de mise en place d'un compteur électrique de chantier et d'une connexion OPT de chantier,. La fabrication et la pose d'un (1) panneau de chantier aux dimensionsindiquées dans le CCAP et suivant la trame graphique fournie par la ville. . d'aménagement des aires de stockage et de préfabrication,. De mise en œuvre de glissières en béton armé (GBA) et autres dispositifs de protection du  chantier (barrières type HERAS ou similaire) pour la sécurisation des travaux . de recherche de carrières de matériaux d'emprunt, ainsi que des zones de dépôts provisoires. . des piquetages et sondages des réseaux souterrains existants(OPT, Electricité et Eau),. l'établissement du dossier d'exécution,. Les essais de contrôle en laboratoire tels que définis au CCTP. d'installation et de repliement des installations assurant la sécurité et l'hygiène des chantiers,. de branchements aux réseaux divers.. d'entretien régulier des voies de circulation aux abords du chantier (balayeuse).</t>
  </si>
  <si>
    <t>ALIMENTATION ELECTRIQUE : FOURNITURE ET POSE DE FOURREAUX ET D'ACCESSOIRES</t>
  </si>
  <si>
    <t>Etudes et préparation des travaux (Chapitre 3)</t>
  </si>
  <si>
    <t>Terrassement (Chapitre 4)</t>
  </si>
  <si>
    <t>Canalisations PVC SN8</t>
  </si>
  <si>
    <t>3,1,1</t>
  </si>
  <si>
    <t>3,2,1</t>
  </si>
  <si>
    <t>Pour regard de 0.40x0.40m ou Ø400 (tête de réseau)</t>
  </si>
  <si>
    <t>Sous-total ETUDES ET PREPARATION</t>
  </si>
  <si>
    <t>4,1,1</t>
  </si>
  <si>
    <t>4,1,1,1</t>
  </si>
  <si>
    <t>Dépose des réseaux EU</t>
  </si>
  <si>
    <t>Sous-total OPERATIONS DE DEPOSE, VIDANGE</t>
  </si>
  <si>
    <t>Vidange des bacs à graisse</t>
  </si>
  <si>
    <t>Dépose fosse septique et évacuation</t>
  </si>
  <si>
    <t>Dépose des regards</t>
  </si>
  <si>
    <t>Dépose des bacs à graisses</t>
  </si>
  <si>
    <t>Ce prix rémunère à l'unité la dépose, l'évacuation et le traitement des déchets.</t>
  </si>
  <si>
    <t>Ce prix rémunère à l'unité le déplacement, l'intervention du camion vidange et le traitement des déchets.</t>
  </si>
  <si>
    <t>Ce prix rémunère les prestations d'amenée du matériau de comblement (type scorie) et toutes sujétions relatives à l'enlèvement et au traitement spécifique des matériaux présents dans les ouvrages (fosse septiques, bacs à graisse, regards, canalisations EU)</t>
  </si>
  <si>
    <t>Comblement des ouvrages d'assainissement</t>
  </si>
  <si>
    <t xml:space="preserve">Vidange fosse septique </t>
  </si>
  <si>
    <t>Ce prix rémunère la dépose, l'évacuation et le traitement des déchets des canalisations EU, y compris toutes sujétions de mise en œuvre</t>
  </si>
  <si>
    <t>Opérations de dépose, vidange (Chapitre 1)</t>
  </si>
  <si>
    <t>Tête d'ouvrage DN 160</t>
  </si>
  <si>
    <t>3,2,2</t>
  </si>
  <si>
    <t>3,2,2,1</t>
  </si>
  <si>
    <t>3,2,3</t>
  </si>
  <si>
    <t>3,2,3,1</t>
  </si>
  <si>
    <t>3,2,3,3</t>
  </si>
  <si>
    <t xml:space="preserve">Sous-total TERRASSEMENT </t>
  </si>
  <si>
    <t>Sous-total ASSAINISSEMENT CANALISATIONS</t>
  </si>
  <si>
    <t>Sous-total ASSAINISSEMENT OUVRAGES ANNEXES</t>
  </si>
  <si>
    <t>FOURNITURE ET POSE DE DISPOSITIFS DE REJET DES EAUX USEES</t>
  </si>
  <si>
    <t>Sous-total ASSAINISSEMENT STATION D'EPURATION</t>
  </si>
  <si>
    <t xml:space="preserve">Clapet anti-retour </t>
  </si>
  <si>
    <t>Total RESEAUX SECS</t>
  </si>
  <si>
    <t>ASSAINISSEMENT : FOURNITURE ET POSE DE CANALISATIONS PREFABRIQUEES ET D'ACCESSOIRES (Chapitre 4,6 )</t>
  </si>
  <si>
    <t>Réfection de voirie sous chaussée légère</t>
  </si>
  <si>
    <t>REFECTION DE VOIRIE ET CLOTURE (chapitre 4,4 et 4,5)</t>
  </si>
  <si>
    <t>Fourniture et pose d'une clôture autour des nouveaux ouvrages</t>
  </si>
  <si>
    <t>Sous-total REFECTION DE VOIRIE ET CLOTURE</t>
  </si>
  <si>
    <t>Sous-total ESSAIS EPREUVES ET MISE EN SERVICE</t>
  </si>
  <si>
    <t>Eaux usées (essais de compactage, d'étanchéité, analyse d'eau)</t>
  </si>
  <si>
    <t>ESSAIS EPREUVES ET MISE EN SERVICE (chapitre 5 et 6)</t>
  </si>
  <si>
    <t>RESEAUX SECS (chapitre 4,8)</t>
  </si>
  <si>
    <t>Fourniture, transport, dimensionnement et pose du bac à graisse de volume 500L  en amont de la STEP  yc toutes sujétions relatives à la pose et au bon fonctionnement du prétraitement</t>
  </si>
  <si>
    <t>ASSAINISSEMENT : FOURNITURE ET POSE DE LA STATION D'EPURATION (chapitre 2)</t>
  </si>
  <si>
    <t>Assise - réalisation du béton de propreté sous ouvrages sur une épaisseur de 5cm et débords 0,5 m, yc toutes sujétions relatives à la pose</t>
  </si>
  <si>
    <t>Les prix ci-dessous rémunèrent l'entreprise pour la fourniture, le transport et la pose des gaines électriques, incluant l'aiguille nylon, et fourreaux et différentes pièces adjointes</t>
  </si>
  <si>
    <t>Fourniture et pose des réseaux secs 110 conformes aux normes françaises,  y compris pièces de raccord et pièces spéciales, toutes sujétions.</t>
  </si>
  <si>
    <t>Plus-value sur le prix de base pour les hauteurs &gt; à 1.30m et &lt;= à 3.00m</t>
  </si>
  <si>
    <t>Pour regard de 0.80x0.80m ou Ø800 (prof &lt; 1.80m ou &lt; Ø600)</t>
  </si>
  <si>
    <t>Cheminée pour regard béton (h = x - 0.25m)</t>
  </si>
  <si>
    <t>La cheminée est payée suivant la hauteur mesurée en mètre conventionnellement entre le fil d'eau de la canalisation et le niveau du dessus du tampon de fermeture moins 1 mètre d'embase, toutes sujétions de raccordement de canalisations existantes ou projetées incluses</t>
  </si>
  <si>
    <t>Tampon fonte rond ou carré de 400mm</t>
  </si>
  <si>
    <t>Tampon fonte rond ou carré de 800mm</t>
  </si>
  <si>
    <t xml:space="preserve">Tampon fonte non avaloir Classe C250 </t>
  </si>
  <si>
    <t>L'évacuation des déblais non réutilisés en remblai sera rémunérée suivant le calcul des volumes théoriques ainsi que sur la complétion d'un bordereau de suivi. Ce prix comprend également toutes sujétions de chargement, mise en dépôt</t>
  </si>
  <si>
    <t>(lit de pose, épaisseur 20 cm assainissement)</t>
  </si>
  <si>
    <t>résultant du produit de la longueur par la section réalisée</t>
  </si>
  <si>
    <t>tuyaux sur demande expresse du Maître d'oeuvre. Le volume des matériaux pris en compte sera celui résultant du produit de la longueur par la largeur forfaitaire  déduction faite du volume occupé par le collecteur</t>
  </si>
  <si>
    <t xml:space="preserve">. la fourniture et la mise en oeuvre de matériau de consolidation du fond de fouille et du lit de pose </t>
  </si>
  <si>
    <t>La fourniture et la pose de la tête d'ouvrage sont rémunérées à l'unité et selon la nature du matériau, toutes sujétions de mise en oeuvre comprises (le prix du béton étant compris quelque soient les dimensions). Ce prix rémunère notamment le raccordement avec la canalisation de rejet. Les ouvrages devront être résistants à l'eau de mer (XS2 ou XS3)</t>
  </si>
  <si>
    <t>Mission géotechnique G3 (Etude géotechnique d'exécution et suivi géotechnique d'exécution)</t>
  </si>
  <si>
    <t>Ce prix rémunère forfaitairement la réalisation d'une mission géotechnique de phase G3 complète au sens de la norme NF P 94 500 : Etude géotechnique d'exécution et Suivi Géotechnique d'exécution.
Il comprend :
- les frais d'intervention d'un géotechnicien
- la production des notes tchniques géotechniques</t>
  </si>
  <si>
    <t>Pendant la période de préparation, l’entrepreneur remettra un dossier d’exécution complet comprenant : - Les plans d’exécution- Les notes de calcul yc études si dalle de lestage suivant les études géotechniques- Les plans d’Atelier et de Chantier (PAC)- La réalisation d'un plan de prévention (PPAE) Les schémas et détails nécessaires à la bonne réalisation des prestations - La documentation technique des matériels, matériaux et produits envisagés- La validation de l'ensemble de ces documents par un bureau de contrôle.</t>
  </si>
  <si>
    <t>Fourniture, transport et pose de la station d'épuration (yc pompes, surpresseurs, local technique avec tableau de commande et support, réhausses)  yc toutes sujétions relatives à la pose (préconisations G2PRO tel que lestage) et au bon fonctionnement de la STEP.</t>
  </si>
  <si>
    <t>3,1,2</t>
  </si>
  <si>
    <t xml:space="preserve">Ils ne comprennent pas la fourniture et la pose des cadres et tampons des dispositifs de fermeture </t>
  </si>
  <si>
    <t>ASSAINISSEMENT : FOURNITURE ET POSE D'OUVRAGES ANNEXES PREFABRIQUEES OU NON ET D'ACCESSOIRES (Chapitre 4,7 et 4,8)</t>
  </si>
  <si>
    <t>5,1,1</t>
  </si>
  <si>
    <t>5,1,1,1</t>
  </si>
  <si>
    <t>5,1,1,1,1</t>
  </si>
  <si>
    <t>5,1,1,1,2</t>
  </si>
  <si>
    <t>5,1,1,1,3</t>
  </si>
  <si>
    <t>5,1,1,2</t>
  </si>
  <si>
    <t>5,1,1,2,1</t>
  </si>
  <si>
    <t>5,2,1</t>
  </si>
  <si>
    <t>5,2,1,1</t>
  </si>
  <si>
    <t>5,2,1,2</t>
  </si>
  <si>
    <t>5,2,1,3</t>
  </si>
  <si>
    <t>5,2,2</t>
  </si>
  <si>
    <t>5,2,2,1</t>
  </si>
  <si>
    <t>5,2,2,2</t>
  </si>
  <si>
    <t>7,1,1</t>
  </si>
  <si>
    <t>Schiste 0-50mm (matériaux C1B3)</t>
  </si>
  <si>
    <t>Terrassement pour mise en place du bac à graisse et de la station d'épuration (hyp. Substitution de 0,5m). Ce prix rémunère les prestations de terrassement conformes aux préconisations du rapport géotechnique, les ouvrages provisoires  d'évacuation des eaux,  ainsi que les déblais et l'évacuation.</t>
  </si>
  <si>
    <t>TGC (3%)</t>
  </si>
  <si>
    <t>TGC (6%)</t>
  </si>
  <si>
    <t>Opérations d'exploitation et de maintenance pour une durée de 12 mois</t>
  </si>
  <si>
    <t>Sous-total OPTIONS</t>
  </si>
  <si>
    <t>mois</t>
  </si>
  <si>
    <t>Exploitation (chaipitre 5,5)</t>
  </si>
  <si>
    <t>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</si>
</sst>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 [$XPF]"/>
    <numFmt numFmtId="165" formatCode="_-* #,##0\ _€_-;\-* #,##0\ _€_-;_-* &quot;-&quot;??\ _€_-;_-@_-"/>
    <numFmt numFmtId="166" formatCode="###0.000;\-###0.000"/>
    <numFmt numFmtId="167" formatCode="#,##0.00_*;\-#,##0.00_*"/>
    <numFmt numFmtId="168" formatCode="#,##0.00_*[$XPF];\-#,##0.00_*[$XPF]"/>
    <numFmt numFmtId="169" formatCode="#,##0_*[$XPF];\-#,##0_*[$XPF]"/>
    <numFmt numFmtId="170" formatCode="###0;\-###0"/>
    <numFmt numFmtId="171" formatCode="#,##0_*;\-#,##0_*"/>
    <numFmt numFmtId="172" formatCode="_-* #,##0.00\ [$€-1]_-;\-* #,##0.00\ [$€-1]_-;_-* &quot;-&quot;??\ [$€-1]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0"/>
      <name val="Arial"/>
      <family val="2"/>
    </font>
    <font>
      <i/>
      <sz val="11"/>
      <name val="Calibri"/>
      <family val="2"/>
      <scheme val="minor"/>
    </font>
    <font>
      <b/>
      <i/>
      <sz val="11"/>
      <name val="Calibri"/>
      <family val="2"/>
      <scheme val="minor"/>
    </font>
    <font>
      <sz val="11"/>
      <name val="Calibri"/>
      <family val="2"/>
      <scheme val="minor"/>
    </font>
    <font>
      <i/>
      <sz val="11"/>
      <color theme="1"/>
      <name val="Calibri"/>
      <family val="2"/>
      <scheme val="minor"/>
    </font>
    <font>
      <i/>
      <u/>
      <sz val="11"/>
      <name val="Calibri"/>
      <family val="2"/>
      <scheme val="minor"/>
    </font>
    <font>
      <b/>
      <sz val="16"/>
      <color theme="1"/>
      <name val="Calibri"/>
      <family val="2"/>
      <scheme val="minor"/>
    </font>
    <font>
      <b/>
      <sz val="10"/>
      <name val="Arial"/>
      <family val="2"/>
    </font>
    <font>
      <b/>
      <i/>
      <sz val="11"/>
      <color theme="1"/>
      <name val="Calibri"/>
      <family val="2"/>
      <scheme val="minor"/>
    </font>
    <font>
      <b/>
      <i/>
      <u/>
      <sz val="11"/>
      <name val="Calibri"/>
      <family val="2"/>
      <scheme val="minor"/>
    </font>
    <font>
      <sz val="10"/>
      <name val="Arial"/>
      <family val="2"/>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0" tint="-0.249977111117893"/>
        <bgColor indexed="64"/>
      </patternFill>
    </fill>
    <fill>
      <patternFill patternType="solid">
        <fgColor theme="9" tint="0.79998168889431442"/>
        <bgColor indexed="64"/>
      </patternFill>
    </fill>
    <fill>
      <patternFill patternType="solid">
        <fgColor theme="0"/>
        <bgColor indexed="64"/>
      </patternFill>
    </fill>
    <fill>
      <patternFill patternType="solid">
        <fgColor rgb="FFFFFFFF"/>
        <bgColor indexed="64"/>
      </patternFill>
    </fill>
  </fills>
  <borders count="23">
    <border>
      <left/>
      <right/>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9">
    <xf numFmtId="0" fontId="0" fillId="0" borderId="0"/>
    <xf numFmtId="0" fontId="3" fillId="2" borderId="0" applyNumberFormat="0" applyBorder="0" applyAlignment="0" applyProtection="0"/>
    <xf numFmtId="0" fontId="1" fillId="3" borderId="0" applyNumberFormat="0" applyBorder="0" applyAlignment="0" applyProtection="0"/>
    <xf numFmtId="0" fontId="5" fillId="0" borderId="0"/>
    <xf numFmtId="43" fontId="1" fillId="0" borderId="0" applyFont="0" applyFill="0" applyBorder="0" applyAlignment="0" applyProtection="0"/>
    <xf numFmtId="0" fontId="5" fillId="0" borderId="0"/>
    <xf numFmtId="43" fontId="1" fillId="0" borderId="0" applyFont="0" applyFill="0" applyBorder="0" applyAlignment="0" applyProtection="0"/>
    <xf numFmtId="172" fontId="5" fillId="0" borderId="0" applyFont="0" applyFill="0" applyBorder="0" applyAlignment="0" applyProtection="0"/>
    <xf numFmtId="9" fontId="5" fillId="0" borderId="0" applyFont="0" applyFill="0" applyBorder="0" applyAlignment="0" applyProtection="0"/>
  </cellStyleXfs>
  <cellXfs count="135">
    <xf numFmtId="0" fontId="0" fillId="0" borderId="0" xfId="0"/>
    <xf numFmtId="0" fontId="4" fillId="5" borderId="1" xfId="0" applyFont="1" applyFill="1" applyBorder="1" applyAlignment="1">
      <alignment horizontal="center" vertical="center"/>
    </xf>
    <xf numFmtId="0" fontId="7" fillId="0" borderId="0" xfId="3" applyFont="1"/>
    <xf numFmtId="3" fontId="6" fillId="0" borderId="0" xfId="3" applyNumberFormat="1" applyFont="1"/>
    <xf numFmtId="3" fontId="10" fillId="0" borderId="0" xfId="3" applyNumberFormat="1" applyFont="1"/>
    <xf numFmtId="0" fontId="8" fillId="0" borderId="0" xfId="3" applyFont="1"/>
    <xf numFmtId="0" fontId="9" fillId="0" borderId="0" xfId="0" applyFont="1"/>
    <xf numFmtId="0" fontId="4" fillId="5" borderId="3" xfId="3" applyFont="1" applyFill="1" applyBorder="1"/>
    <xf numFmtId="0" fontId="4" fillId="5" borderId="4" xfId="3" applyFont="1" applyFill="1" applyBorder="1"/>
    <xf numFmtId="164" fontId="4" fillId="5" borderId="5" xfId="3" applyNumberFormat="1" applyFont="1" applyFill="1" applyBorder="1"/>
    <xf numFmtId="3" fontId="7" fillId="0" borderId="0" xfId="3" applyNumberFormat="1" applyFont="1"/>
    <xf numFmtId="0" fontId="4" fillId="5" borderId="6" xfId="3" applyFont="1" applyFill="1" applyBorder="1"/>
    <xf numFmtId="164" fontId="4" fillId="5" borderId="7" xfId="3" applyNumberFormat="1" applyFont="1" applyFill="1" applyBorder="1"/>
    <xf numFmtId="0" fontId="4" fillId="5" borderId="8" xfId="3" applyFont="1" applyFill="1" applyBorder="1"/>
    <xf numFmtId="0" fontId="4" fillId="5" borderId="9" xfId="3" applyFont="1" applyFill="1" applyBorder="1"/>
    <xf numFmtId="164" fontId="4" fillId="5" borderId="10" xfId="3" applyNumberFormat="1" applyFont="1" applyFill="1" applyBorder="1"/>
    <xf numFmtId="0" fontId="4" fillId="5" borderId="0" xfId="3" applyFont="1" applyFill="1"/>
    <xf numFmtId="164" fontId="4" fillId="5" borderId="0" xfId="3" applyNumberFormat="1" applyFont="1" applyFill="1"/>
    <xf numFmtId="164" fontId="4" fillId="5" borderId="4" xfId="3" applyNumberFormat="1" applyFont="1" applyFill="1" applyBorder="1"/>
    <xf numFmtId="164" fontId="4" fillId="5" borderId="9" xfId="3" applyNumberFormat="1" applyFont="1" applyFill="1" applyBorder="1"/>
    <xf numFmtId="0" fontId="6" fillId="0" borderId="0" xfId="3" applyFont="1" applyAlignment="1">
      <alignment horizontal="center"/>
    </xf>
    <xf numFmtId="3" fontId="8" fillId="0" borderId="0" xfId="3" applyNumberFormat="1" applyFont="1" applyAlignment="1">
      <alignment horizontal="right" vertical="center"/>
    </xf>
    <xf numFmtId="0" fontId="0" fillId="0" borderId="0" xfId="2" applyFont="1" applyFill="1" applyBorder="1" applyAlignment="1">
      <alignment horizontal="center" vertical="center"/>
    </xf>
    <xf numFmtId="0" fontId="12" fillId="0" borderId="0" xfId="0" applyFont="1" applyAlignment="1" applyProtection="1">
      <alignment horizontal="left" vertical="top" wrapText="1"/>
      <protection locked="0"/>
    </xf>
    <xf numFmtId="0" fontId="12" fillId="0" borderId="0" xfId="0" applyFont="1" applyAlignment="1" applyProtection="1">
      <alignment horizontal="center" vertical="top" wrapText="1"/>
      <protection locked="0"/>
    </xf>
    <xf numFmtId="167" fontId="12" fillId="0" borderId="0" xfId="0" applyNumberFormat="1" applyFont="1" applyAlignment="1" applyProtection="1">
      <alignment horizontal="right" vertical="top"/>
      <protection locked="0"/>
    </xf>
    <xf numFmtId="0" fontId="5" fillId="0" borderId="0" xfId="0" applyFont="1" applyAlignment="1" applyProtection="1">
      <alignment horizontal="left" vertical="top" wrapText="1"/>
      <protection locked="0"/>
    </xf>
    <xf numFmtId="0" fontId="5" fillId="0" borderId="0" xfId="0" applyFont="1" applyAlignment="1" applyProtection="1">
      <alignment horizontal="center" vertical="top" wrapText="1"/>
      <protection locked="0"/>
    </xf>
    <xf numFmtId="167" fontId="5" fillId="0" borderId="0" xfId="0" applyNumberFormat="1" applyFont="1" applyAlignment="1" applyProtection="1">
      <alignment horizontal="right" vertical="top"/>
      <protection locked="0"/>
    </xf>
    <xf numFmtId="0" fontId="9" fillId="0" borderId="9" xfId="0" applyFont="1" applyBorder="1" applyAlignment="1">
      <alignment horizontal="center" vertical="center"/>
    </xf>
    <xf numFmtId="0" fontId="2" fillId="4" borderId="12" xfId="0" applyFont="1" applyFill="1" applyBorder="1" applyAlignment="1">
      <alignment horizontal="center" vertical="center"/>
    </xf>
    <xf numFmtId="0" fontId="4" fillId="4" borderId="2" xfId="1" applyFont="1" applyFill="1" applyBorder="1" applyAlignment="1">
      <alignment horizontal="center" vertical="center"/>
    </xf>
    <xf numFmtId="0" fontId="4" fillId="4" borderId="2" xfId="1" applyFont="1" applyFill="1" applyBorder="1" applyAlignment="1">
      <alignment horizontal="center" vertical="center" wrapText="1"/>
    </xf>
    <xf numFmtId="0" fontId="4" fillId="4" borderId="13" xfId="1" applyFont="1" applyFill="1" applyBorder="1" applyAlignment="1">
      <alignment horizontal="center" vertical="center" wrapText="1"/>
    </xf>
    <xf numFmtId="0" fontId="9" fillId="0" borderId="2" xfId="0" applyFont="1" applyBorder="1" applyAlignment="1">
      <alignment horizontal="center" vertical="center"/>
    </xf>
    <xf numFmtId="0" fontId="4" fillId="4" borderId="2" xfId="1" applyFont="1" applyFill="1" applyBorder="1" applyAlignment="1">
      <alignment horizontal="center" wrapText="1"/>
    </xf>
    <xf numFmtId="0" fontId="0" fillId="0" borderId="0" xfId="0" applyAlignment="1">
      <alignment horizontal="center"/>
    </xf>
    <xf numFmtId="164" fontId="8" fillId="0" borderId="0" xfId="3" applyNumberFormat="1" applyFont="1" applyAlignment="1">
      <alignment horizontal="center"/>
    </xf>
    <xf numFmtId="164" fontId="4" fillId="5" borderId="4" xfId="3" applyNumberFormat="1" applyFont="1" applyFill="1" applyBorder="1" applyAlignment="1">
      <alignment horizontal="center"/>
    </xf>
    <xf numFmtId="164" fontId="4" fillId="5" borderId="0" xfId="3" applyNumberFormat="1" applyFont="1" applyFill="1" applyAlignment="1">
      <alignment horizontal="center"/>
    </xf>
    <xf numFmtId="164" fontId="4" fillId="5" borderId="9" xfId="3" applyNumberFormat="1" applyFont="1" applyFill="1" applyBorder="1" applyAlignment="1">
      <alignment horizontal="center"/>
    </xf>
    <xf numFmtId="0" fontId="4" fillId="5" borderId="12" xfId="0" applyFont="1" applyFill="1" applyBorder="1" applyAlignment="1">
      <alignment horizontal="center" vertical="center"/>
    </xf>
    <xf numFmtId="0" fontId="13" fillId="0" borderId="2" xfId="0" applyFont="1" applyBorder="1" applyAlignment="1">
      <alignment horizontal="center" vertical="center"/>
    </xf>
    <xf numFmtId="165" fontId="13" fillId="0" borderId="2" xfId="4" applyNumberFormat="1" applyFont="1" applyFill="1" applyBorder="1" applyAlignment="1">
      <alignment horizontal="center"/>
    </xf>
    <xf numFmtId="3" fontId="14" fillId="0" borderId="2" xfId="3" applyNumberFormat="1" applyFont="1" applyBorder="1"/>
    <xf numFmtId="164" fontId="2" fillId="6" borderId="13" xfId="4" applyNumberFormat="1" applyFont="1" applyFill="1" applyBorder="1" applyAlignment="1">
      <alignment horizontal="center" vertical="center"/>
    </xf>
    <xf numFmtId="0" fontId="2" fillId="0" borderId="0" xfId="0" applyFont="1"/>
    <xf numFmtId="0" fontId="2" fillId="6" borderId="15" xfId="2" applyFont="1" applyFill="1" applyBorder="1" applyAlignment="1">
      <alignment vertical="center" wrapText="1"/>
    </xf>
    <xf numFmtId="0" fontId="0" fillId="6" borderId="15" xfId="2" applyFont="1" applyFill="1" applyBorder="1" applyAlignment="1">
      <alignment horizontal="center" vertical="center"/>
    </xf>
    <xf numFmtId="0" fontId="0" fillId="6" borderId="15" xfId="2" applyFont="1" applyFill="1" applyBorder="1" applyAlignment="1">
      <alignment horizontal="center"/>
    </xf>
    <xf numFmtId="164" fontId="0" fillId="6" borderId="15" xfId="4" applyNumberFormat="1" applyFont="1" applyFill="1" applyBorder="1" applyAlignment="1">
      <alignment horizontal="center" vertical="center"/>
    </xf>
    <xf numFmtId="3" fontId="8" fillId="0" borderId="16" xfId="3" applyNumberFormat="1" applyFont="1" applyBorder="1" applyAlignment="1">
      <alignment horizontal="right" vertical="center"/>
    </xf>
    <xf numFmtId="0" fontId="9" fillId="6" borderId="18" xfId="2" applyFont="1" applyFill="1" applyBorder="1" applyAlignment="1">
      <alignment vertical="center" wrapText="1"/>
    </xf>
    <xf numFmtId="0" fontId="0" fillId="6" borderId="18" xfId="2" applyFont="1" applyFill="1" applyBorder="1" applyAlignment="1">
      <alignment horizontal="center" vertical="center"/>
    </xf>
    <xf numFmtId="164" fontId="0" fillId="6" borderId="18" xfId="4" applyNumberFormat="1" applyFont="1" applyFill="1" applyBorder="1" applyAlignment="1">
      <alignment horizontal="center" vertical="center"/>
    </xf>
    <xf numFmtId="164" fontId="0" fillId="6" borderId="19" xfId="4" applyNumberFormat="1" applyFont="1" applyFill="1" applyBorder="1" applyAlignment="1">
      <alignment horizontal="center" vertical="center"/>
    </xf>
    <xf numFmtId="0" fontId="2" fillId="6" borderId="18" xfId="2" applyFont="1" applyFill="1" applyBorder="1" applyAlignment="1">
      <alignment vertical="center" wrapText="1"/>
    </xf>
    <xf numFmtId="3" fontId="8" fillId="0" borderId="19" xfId="3" applyNumberFormat="1" applyFont="1" applyBorder="1" applyAlignment="1">
      <alignment horizontal="right" vertical="center"/>
    </xf>
    <xf numFmtId="0" fontId="9" fillId="0" borderId="21" xfId="2" applyFont="1" applyFill="1" applyBorder="1" applyAlignment="1">
      <alignment vertical="center" wrapText="1"/>
    </xf>
    <xf numFmtId="0" fontId="0" fillId="0" borderId="21" xfId="2" applyFont="1" applyFill="1" applyBorder="1" applyAlignment="1">
      <alignment horizontal="center" vertical="center"/>
    </xf>
    <xf numFmtId="164" fontId="0" fillId="6" borderId="21" xfId="4" applyNumberFormat="1" applyFont="1" applyFill="1" applyBorder="1" applyAlignment="1">
      <alignment horizontal="center" vertical="center"/>
    </xf>
    <xf numFmtId="164" fontId="0" fillId="6" borderId="22" xfId="4" applyNumberFormat="1" applyFont="1" applyFill="1" applyBorder="1" applyAlignment="1">
      <alignment horizontal="center" vertical="center"/>
    </xf>
    <xf numFmtId="164" fontId="2" fillId="6" borderId="10" xfId="4" applyNumberFormat="1" applyFont="1" applyFill="1" applyBorder="1" applyAlignment="1">
      <alignment horizontal="center" vertical="center"/>
    </xf>
    <xf numFmtId="164" fontId="9" fillId="0" borderId="9" xfId="4" applyNumberFormat="1" applyFont="1" applyFill="1" applyBorder="1" applyAlignment="1">
      <alignment horizontal="center"/>
    </xf>
    <xf numFmtId="0" fontId="0" fillId="6" borderId="0" xfId="2" applyFont="1" applyFill="1" applyBorder="1" applyAlignment="1">
      <alignment vertical="center" wrapText="1"/>
    </xf>
    <xf numFmtId="164" fontId="0" fillId="6" borderId="0" xfId="4" applyNumberFormat="1" applyFont="1" applyFill="1" applyBorder="1" applyAlignment="1">
      <alignment horizontal="center"/>
    </xf>
    <xf numFmtId="3" fontId="8" fillId="0" borderId="0" xfId="3" applyNumberFormat="1" applyFont="1" applyAlignment="1">
      <alignment vertical="center"/>
    </xf>
    <xf numFmtId="164" fontId="0" fillId="0" borderId="0" xfId="4" applyNumberFormat="1" applyFont="1" applyBorder="1" applyAlignment="1">
      <alignment horizontal="center"/>
    </xf>
    <xf numFmtId="164" fontId="0" fillId="6" borderId="9" xfId="4" applyNumberFormat="1" applyFont="1" applyFill="1" applyBorder="1" applyAlignment="1">
      <alignment horizontal="center"/>
    </xf>
    <xf numFmtId="164" fontId="0" fillId="7" borderId="0" xfId="4" applyNumberFormat="1" applyFont="1" applyFill="1" applyBorder="1" applyAlignment="1">
      <alignment horizontal="center"/>
    </xf>
    <xf numFmtId="0" fontId="0" fillId="0" borderId="6" xfId="0" applyBorder="1" applyAlignment="1">
      <alignment horizontal="center" vertical="center"/>
    </xf>
    <xf numFmtId="0" fontId="0" fillId="0" borderId="0" xfId="0" applyAlignment="1" applyProtection="1">
      <alignment horizontal="left" vertical="top"/>
      <protection locked="0"/>
    </xf>
    <xf numFmtId="170" fontId="0" fillId="0" borderId="0" xfId="0" applyNumberFormat="1" applyAlignment="1" applyProtection="1">
      <alignment horizontal="center"/>
      <protection locked="0"/>
    </xf>
    <xf numFmtId="0" fontId="0" fillId="0" borderId="14" xfId="0" applyBorder="1" applyAlignment="1">
      <alignment horizontal="center" vertical="center"/>
    </xf>
    <xf numFmtId="0" fontId="0" fillId="0" borderId="17" xfId="0" applyBorder="1" applyAlignment="1">
      <alignment horizontal="center" vertical="center"/>
    </xf>
    <xf numFmtId="0" fontId="0" fillId="0" borderId="20" xfId="0" applyBorder="1" applyAlignment="1">
      <alignment horizontal="center" vertical="center"/>
    </xf>
    <xf numFmtId="0" fontId="4" fillId="0" borderId="0" xfId="0" applyFont="1" applyAlignment="1" applyProtection="1">
      <alignment horizontal="left" vertical="top" wrapText="1"/>
      <protection locked="0"/>
    </xf>
    <xf numFmtId="0" fontId="4" fillId="0" borderId="0" xfId="0" applyFont="1" applyAlignment="1" applyProtection="1">
      <alignment horizontal="center" vertical="top" wrapText="1"/>
      <protection locked="0"/>
    </xf>
    <xf numFmtId="166" fontId="4" fillId="0" borderId="0" xfId="0" applyNumberFormat="1" applyFont="1" applyAlignment="1" applyProtection="1">
      <alignment horizontal="center"/>
      <protection locked="0"/>
    </xf>
    <xf numFmtId="167" fontId="4" fillId="0" borderId="0" xfId="0" applyNumberFormat="1" applyFont="1" applyAlignment="1" applyProtection="1">
      <alignment horizontal="right" vertical="top"/>
      <protection locked="0"/>
    </xf>
    <xf numFmtId="168" fontId="4" fillId="0" borderId="7" xfId="0" applyNumberFormat="1" applyFont="1" applyBorder="1" applyAlignment="1" applyProtection="1">
      <alignment horizontal="right" vertical="top"/>
      <protection locked="0"/>
    </xf>
    <xf numFmtId="171" fontId="4" fillId="0" borderId="0" xfId="0" applyNumberFormat="1" applyFont="1" applyAlignment="1" applyProtection="1">
      <alignment horizontal="right" vertical="top"/>
      <protection locked="0"/>
    </xf>
    <xf numFmtId="0" fontId="8" fillId="0" borderId="0" xfId="0" applyFont="1" applyAlignment="1" applyProtection="1">
      <alignment horizontal="left" vertical="top" wrapText="1"/>
      <protection locked="0"/>
    </xf>
    <xf numFmtId="0" fontId="8" fillId="0" borderId="0" xfId="0" applyFont="1" applyAlignment="1" applyProtection="1">
      <alignment horizontal="center" vertical="top" wrapText="1"/>
      <protection locked="0"/>
    </xf>
    <xf numFmtId="170" fontId="8" fillId="0" borderId="0" xfId="0" applyNumberFormat="1" applyFont="1" applyAlignment="1" applyProtection="1">
      <alignment horizontal="center"/>
      <protection locked="0"/>
    </xf>
    <xf numFmtId="171" fontId="8" fillId="0" borderId="0" xfId="0" applyNumberFormat="1" applyFont="1" applyAlignment="1" applyProtection="1">
      <alignment horizontal="right" vertical="top"/>
      <protection locked="0"/>
    </xf>
    <xf numFmtId="170" fontId="4" fillId="0" borderId="0" xfId="0" applyNumberFormat="1" applyFont="1" applyAlignment="1" applyProtection="1">
      <alignment horizontal="center"/>
      <protection locked="0"/>
    </xf>
    <xf numFmtId="0" fontId="6" fillId="0" borderId="0" xfId="0" applyFont="1" applyAlignment="1" applyProtection="1">
      <alignment horizontal="left" vertical="top" wrapText="1"/>
      <protection locked="0"/>
    </xf>
    <xf numFmtId="0" fontId="0" fillId="0" borderId="0" xfId="0" applyAlignment="1" applyProtection="1">
      <alignment horizontal="center"/>
      <protection locked="0"/>
    </xf>
    <xf numFmtId="0" fontId="0" fillId="0" borderId="7" xfId="0" applyBorder="1" applyAlignment="1" applyProtection="1">
      <alignment horizontal="left" vertical="top"/>
      <protection locked="0"/>
    </xf>
    <xf numFmtId="0" fontId="0" fillId="0" borderId="8" xfId="0" applyBorder="1" applyAlignment="1">
      <alignment horizontal="center" vertical="center"/>
    </xf>
    <xf numFmtId="0" fontId="0" fillId="0" borderId="9" xfId="0" applyBorder="1" applyAlignment="1">
      <alignment horizontal="left" vertical="top" wrapText="1"/>
    </xf>
    <xf numFmtId="0" fontId="0" fillId="0" borderId="9" xfId="0"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0" fillId="7" borderId="6" xfId="0" applyFill="1" applyBorder="1" applyAlignment="1">
      <alignment horizontal="center" vertical="center"/>
    </xf>
    <xf numFmtId="0" fontId="0" fillId="7" borderId="0" xfId="0" applyFill="1" applyAlignment="1">
      <alignment vertical="center" wrapText="1"/>
    </xf>
    <xf numFmtId="0" fontId="0" fillId="7" borderId="0" xfId="0" applyFill="1" applyAlignment="1">
      <alignment horizontal="center" vertical="top" wrapText="1"/>
    </xf>
    <xf numFmtId="0" fontId="4" fillId="0" borderId="0" xfId="3" applyFont="1"/>
    <xf numFmtId="169" fontId="8" fillId="0" borderId="7" xfId="0" applyNumberFormat="1" applyFont="1" applyBorder="1" applyAlignment="1">
      <alignment horizontal="right" vertical="top"/>
    </xf>
    <xf numFmtId="0" fontId="6" fillId="0" borderId="0" xfId="3" applyFont="1"/>
    <xf numFmtId="0" fontId="6" fillId="0" borderId="0" xfId="3" applyFont="1" applyAlignment="1">
      <alignment wrapText="1"/>
    </xf>
    <xf numFmtId="0" fontId="4" fillId="0" borderId="0" xfId="3" applyFont="1" applyAlignment="1">
      <alignment wrapText="1"/>
    </xf>
    <xf numFmtId="168" fontId="8" fillId="0" borderId="7" xfId="0" applyNumberFormat="1" applyFont="1" applyBorder="1" applyAlignment="1">
      <alignment horizontal="right" vertical="top"/>
    </xf>
    <xf numFmtId="0" fontId="0" fillId="0" borderId="0" xfId="0" applyAlignment="1">
      <alignment horizontal="left" vertical="top" wrapText="1"/>
    </xf>
    <xf numFmtId="168" fontId="4" fillId="0" borderId="7" xfId="0" applyNumberFormat="1" applyFont="1" applyBorder="1" applyAlignment="1" applyProtection="1">
      <alignment vertical="top"/>
      <protection locked="0"/>
    </xf>
    <xf numFmtId="169" fontId="8" fillId="0" borderId="7" xfId="0" applyNumberFormat="1" applyFont="1" applyBorder="1" applyAlignment="1">
      <alignment vertical="top"/>
    </xf>
    <xf numFmtId="169" fontId="4" fillId="0" borderId="7" xfId="0" applyNumberFormat="1" applyFont="1" applyBorder="1" applyAlignment="1" applyProtection="1">
      <alignment vertical="top"/>
      <protection locked="0"/>
    </xf>
    <xf numFmtId="169" fontId="0" fillId="0" borderId="7" xfId="0" applyNumberFormat="1" applyBorder="1" applyAlignment="1" applyProtection="1">
      <alignment vertical="top"/>
      <protection locked="0"/>
    </xf>
    <xf numFmtId="164" fontId="9" fillId="0" borderId="2" xfId="4" applyNumberFormat="1" applyFont="1" applyFill="1" applyBorder="1" applyAlignment="1">
      <alignment horizontal="center"/>
    </xf>
    <xf numFmtId="3" fontId="8" fillId="0" borderId="0" xfId="3" applyNumberFormat="1" applyFont="1" applyAlignment="1">
      <alignment horizontal="center" vertical="center"/>
    </xf>
    <xf numFmtId="3" fontId="8" fillId="0" borderId="9" xfId="3" applyNumberFormat="1" applyFont="1" applyBorder="1" applyAlignment="1">
      <alignment horizontal="center"/>
    </xf>
    <xf numFmtId="0" fontId="0" fillId="7" borderId="0" xfId="0" applyFill="1"/>
    <xf numFmtId="169" fontId="8" fillId="0" borderId="10" xfId="0" applyNumberFormat="1" applyFont="1" applyBorder="1" applyAlignment="1">
      <alignment horizontal="right"/>
    </xf>
    <xf numFmtId="169" fontId="8" fillId="0" borderId="7" xfId="0" applyNumberFormat="1" applyFont="1" applyBorder="1" applyAlignment="1">
      <alignment horizontal="right"/>
    </xf>
    <xf numFmtId="0" fontId="8" fillId="7" borderId="0" xfId="0" applyFont="1" applyFill="1" applyAlignment="1" applyProtection="1">
      <alignment horizontal="left" vertical="top" wrapText="1"/>
      <protection locked="0"/>
    </xf>
    <xf numFmtId="0" fontId="8" fillId="7" borderId="0" xfId="0" applyFont="1" applyFill="1" applyAlignment="1" applyProtection="1">
      <alignment horizontal="center" vertical="top" wrapText="1"/>
      <protection locked="0"/>
    </xf>
    <xf numFmtId="170" fontId="8" fillId="7" borderId="0" xfId="0" applyNumberFormat="1" applyFont="1" applyFill="1" applyAlignment="1" applyProtection="1">
      <alignment horizontal="center"/>
      <protection locked="0"/>
    </xf>
    <xf numFmtId="169" fontId="8" fillId="7" borderId="7" xfId="0" applyNumberFormat="1" applyFont="1" applyFill="1" applyBorder="1" applyAlignment="1">
      <alignment horizontal="right" vertical="top"/>
    </xf>
    <xf numFmtId="3" fontId="6" fillId="7" borderId="0" xfId="3" applyNumberFormat="1" applyFont="1" applyFill="1"/>
    <xf numFmtId="3" fontId="8" fillId="7" borderId="0" xfId="3" applyNumberFormat="1" applyFont="1" applyFill="1" applyAlignment="1">
      <alignment vertical="center"/>
    </xf>
    <xf numFmtId="0" fontId="15" fillId="0" borderId="0" xfId="0" applyFont="1" applyAlignment="1" applyProtection="1">
      <alignment horizontal="left" vertical="top" wrapText="1"/>
      <protection locked="0"/>
    </xf>
    <xf numFmtId="3" fontId="14" fillId="0" borderId="9" xfId="3" applyNumberFormat="1" applyFont="1" applyBorder="1"/>
    <xf numFmtId="3" fontId="8" fillId="7" borderId="0" xfId="3" applyNumberFormat="1" applyFont="1" applyFill="1" applyAlignment="1">
      <alignment horizontal="center" vertical="center"/>
    </xf>
    <xf numFmtId="0" fontId="0" fillId="7" borderId="6" xfId="0" applyFill="1" applyBorder="1" applyAlignment="1">
      <alignment horizontal="left" vertical="center"/>
    </xf>
    <xf numFmtId="169" fontId="8" fillId="0" borderId="0" xfId="0" applyNumberFormat="1" applyFont="1" applyAlignment="1">
      <alignment horizontal="right" vertical="top"/>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2" fillId="5" borderId="11" xfId="2" applyFont="1" applyFill="1" applyBorder="1" applyAlignment="1">
      <alignment horizontal="center" vertical="center"/>
    </xf>
    <xf numFmtId="0" fontId="2" fillId="5" borderId="2" xfId="2" applyFont="1" applyFill="1" applyBorder="1" applyAlignment="1">
      <alignment horizontal="center" vertical="center"/>
    </xf>
    <xf numFmtId="0" fontId="2" fillId="5" borderId="13" xfId="2" applyFont="1" applyFill="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1" fillId="0" borderId="9" xfId="0" applyFont="1" applyBorder="1" applyAlignment="1">
      <alignment horizontal="center"/>
    </xf>
    <xf numFmtId="0" fontId="11" fillId="0" borderId="0" xfId="0" applyFont="1" applyAlignment="1">
      <alignment horizontal="center"/>
    </xf>
  </cellXfs>
  <cellStyles count="9">
    <cellStyle name="40 % - Accent1" xfId="2" builtinId="31"/>
    <cellStyle name="Accent1" xfId="1" builtinId="29"/>
    <cellStyle name="Euro" xfId="7" xr:uid="{7EC6B2B7-C37C-42A2-AEC6-1E5DD75DCF33}"/>
    <cellStyle name="Milliers 2" xfId="4" xr:uid="{DE4F4A64-CAA7-4E85-8869-B17E310A4588}"/>
    <cellStyle name="Milliers 3" xfId="6" xr:uid="{00E04FC8-BFAD-464E-86E9-5D931E3F5870}"/>
    <cellStyle name="Normal" xfId="0" builtinId="0"/>
    <cellStyle name="Normal 2" xfId="3" xr:uid="{653AA0FC-5B05-40DF-9F0B-75577C51B9CF}"/>
    <cellStyle name="Normal 2 2" xfId="5" xr:uid="{DAE4DDCF-C2E8-41D6-9202-EB11A594204E}"/>
    <cellStyle name="Pourcentage 2" xfId="8" xr:uid="{DF174FC9-6060-424C-91D1-8E4CABF978C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D4970-4A28-4236-8C7A-19BF16BD2A0E}">
  <dimension ref="B2:H128"/>
  <sheetViews>
    <sheetView showGridLines="0" tabSelected="1" view="pageBreakPreview" zoomScaleNormal="100" zoomScaleSheetLayoutView="100" workbookViewId="0">
      <selection activeCell="C131" sqref="C131"/>
    </sheetView>
  </sheetViews>
  <sheetFormatPr baseColWidth="10" defaultRowHeight="15" outlineLevelRow="1" x14ac:dyDescent="0.25"/>
  <cols>
    <col min="1" max="1" width="3.7109375" customWidth="1"/>
    <col min="2" max="2" width="9" customWidth="1"/>
    <col min="3" max="3" width="102.140625" customWidth="1"/>
    <col min="4" max="4" width="7" bestFit="1" customWidth="1"/>
    <col min="5" max="5" width="18.85546875" style="36" bestFit="1" customWidth="1"/>
    <col min="6" max="6" width="17.28515625" bestFit="1" customWidth="1"/>
    <col min="7" max="7" width="17" bestFit="1" customWidth="1"/>
    <col min="8" max="8" width="3.7109375" style="6" customWidth="1"/>
  </cols>
  <sheetData>
    <row r="2" spans="2:8" ht="21.75" thickBot="1" x14ac:dyDescent="0.4">
      <c r="B2" s="134" t="s">
        <v>35</v>
      </c>
      <c r="C2" s="134"/>
      <c r="D2" s="134"/>
      <c r="E2" s="134"/>
      <c r="F2" s="134"/>
      <c r="G2" s="134"/>
    </row>
    <row r="3" spans="2:8" ht="15.75" thickBot="1" x14ac:dyDescent="0.3">
      <c r="B3" s="30" t="s">
        <v>0</v>
      </c>
      <c r="C3" s="31" t="s">
        <v>1</v>
      </c>
      <c r="D3" s="31" t="s">
        <v>2</v>
      </c>
      <c r="E3" s="35" t="s">
        <v>4</v>
      </c>
      <c r="F3" s="32" t="s">
        <v>3</v>
      </c>
      <c r="G3" s="33" t="s">
        <v>5</v>
      </c>
      <c r="H3" s="20"/>
    </row>
    <row r="4" spans="2:8" ht="15.75" outlineLevel="1" thickBot="1" x14ac:dyDescent="0.3">
      <c r="B4" s="41">
        <v>1</v>
      </c>
      <c r="C4" s="129" t="s">
        <v>57</v>
      </c>
      <c r="D4" s="129"/>
      <c r="E4" s="129"/>
      <c r="F4" s="129"/>
      <c r="G4" s="130"/>
      <c r="H4" s="2"/>
    </row>
    <row r="5" spans="2:8" outlineLevel="1" x14ac:dyDescent="0.25">
      <c r="B5" s="73">
        <v>1.1000000000000001</v>
      </c>
      <c r="C5" s="47" t="s">
        <v>53</v>
      </c>
      <c r="D5" s="48"/>
      <c r="E5" s="49"/>
      <c r="F5" s="50"/>
      <c r="G5" s="51"/>
      <c r="H5" s="21"/>
    </row>
    <row r="6" spans="2:8" ht="99" customHeight="1" outlineLevel="1" x14ac:dyDescent="0.25">
      <c r="B6" s="74"/>
      <c r="C6" s="52" t="s">
        <v>121</v>
      </c>
      <c r="D6" s="53" t="s">
        <v>6</v>
      </c>
      <c r="E6" s="53">
        <v>1</v>
      </c>
      <c r="F6" s="54"/>
      <c r="G6" s="55">
        <f>+F6*E6</f>
        <v>0</v>
      </c>
    </row>
    <row r="7" spans="2:8" ht="18.75" customHeight="1" outlineLevel="1" x14ac:dyDescent="0.25">
      <c r="B7" s="74">
        <v>1.2</v>
      </c>
      <c r="C7" s="56" t="s">
        <v>54</v>
      </c>
      <c r="D7" s="53"/>
      <c r="E7" s="53"/>
      <c r="F7" s="54"/>
      <c r="G7" s="57"/>
    </row>
    <row r="8" spans="2:8" ht="210.75" customHeight="1" outlineLevel="1" x14ac:dyDescent="0.25">
      <c r="B8" s="74"/>
      <c r="C8" s="52" t="s">
        <v>55</v>
      </c>
      <c r="D8" s="53" t="s">
        <v>6</v>
      </c>
      <c r="E8" s="53">
        <v>1</v>
      </c>
      <c r="F8" s="54"/>
      <c r="G8" s="55">
        <f t="shared" ref="G8" si="0">+F8*E8</f>
        <v>0</v>
      </c>
    </row>
    <row r="9" spans="2:8" ht="30.75" customHeight="1" outlineLevel="1" x14ac:dyDescent="0.25">
      <c r="B9" s="74">
        <v>1.3</v>
      </c>
      <c r="C9" s="56" t="s">
        <v>119</v>
      </c>
      <c r="D9" s="53"/>
      <c r="E9" s="53"/>
      <c r="F9" s="54"/>
      <c r="G9" s="57"/>
    </row>
    <row r="10" spans="2:8" ht="90" customHeight="1" outlineLevel="1" thickBot="1" x14ac:dyDescent="0.3">
      <c r="B10" s="75"/>
      <c r="C10" s="58" t="s">
        <v>120</v>
      </c>
      <c r="D10" s="59" t="s">
        <v>6</v>
      </c>
      <c r="E10" s="59">
        <v>1</v>
      </c>
      <c r="F10" s="60"/>
      <c r="G10" s="61">
        <f t="shared" ref="G10" si="1">+F10*E10</f>
        <v>0</v>
      </c>
    </row>
    <row r="11" spans="2:8" s="46" customFormat="1" ht="15.75" thickBot="1" x14ac:dyDescent="0.3">
      <c r="B11" s="126" t="s">
        <v>63</v>
      </c>
      <c r="C11" s="127"/>
      <c r="D11" s="42"/>
      <c r="E11" s="43"/>
      <c r="F11" s="44" t="s">
        <v>5</v>
      </c>
      <c r="G11" s="45">
        <f>G6+G8</f>
        <v>0</v>
      </c>
      <c r="H11" s="10"/>
    </row>
    <row r="12" spans="2:8" s="46" customFormat="1" ht="15.75" outlineLevel="1" thickBot="1" x14ac:dyDescent="0.3">
      <c r="B12" s="1">
        <v>2</v>
      </c>
      <c r="C12" s="128" t="s">
        <v>78</v>
      </c>
      <c r="D12" s="129"/>
      <c r="E12" s="129"/>
      <c r="F12" s="129"/>
      <c r="G12" s="130"/>
      <c r="H12" s="10"/>
    </row>
    <row r="13" spans="2:8" s="46" customFormat="1" outlineLevel="1" x14ac:dyDescent="0.25">
      <c r="B13" s="70">
        <v>2.1</v>
      </c>
      <c r="C13" s="98" t="s">
        <v>68</v>
      </c>
      <c r="D13" s="83" t="s">
        <v>28</v>
      </c>
      <c r="E13" s="123">
        <v>6</v>
      </c>
      <c r="F13" s="120"/>
      <c r="G13" s="99">
        <f>E13*F13</f>
        <v>0</v>
      </c>
      <c r="H13" s="10"/>
    </row>
    <row r="14" spans="2:8" s="46" customFormat="1" outlineLevel="1" x14ac:dyDescent="0.25">
      <c r="B14" s="70"/>
      <c r="C14" s="100" t="s">
        <v>73</v>
      </c>
      <c r="D14" s="83"/>
      <c r="E14" s="123"/>
      <c r="F14" s="120"/>
      <c r="G14" s="99"/>
      <c r="H14" s="10"/>
    </row>
    <row r="15" spans="2:8" s="46" customFormat="1" outlineLevel="1" x14ac:dyDescent="0.25">
      <c r="B15" s="70">
        <v>2.2000000000000002</v>
      </c>
      <c r="C15" s="98" t="s">
        <v>71</v>
      </c>
      <c r="D15" s="83" t="s">
        <v>28</v>
      </c>
      <c r="E15" s="123">
        <f>E13</f>
        <v>6</v>
      </c>
      <c r="F15" s="120"/>
      <c r="G15" s="99">
        <f t="shared" ref="G15" si="2">E15*F15</f>
        <v>0</v>
      </c>
      <c r="H15" s="10"/>
    </row>
    <row r="16" spans="2:8" s="46" customFormat="1" outlineLevel="1" x14ac:dyDescent="0.25">
      <c r="B16" s="70"/>
      <c r="C16" s="100" t="s">
        <v>72</v>
      </c>
      <c r="D16" s="83"/>
      <c r="E16" s="110"/>
      <c r="F16" s="66"/>
      <c r="G16" s="99"/>
      <c r="H16" s="10"/>
    </row>
    <row r="17" spans="2:8" s="46" customFormat="1" outlineLevel="1" x14ac:dyDescent="0.25">
      <c r="B17" s="70">
        <v>2.2999999999999998</v>
      </c>
      <c r="C17" s="98" t="s">
        <v>66</v>
      </c>
      <c r="D17" s="83" t="s">
        <v>7</v>
      </c>
      <c r="E17" s="110">
        <v>211</v>
      </c>
      <c r="F17" s="66"/>
      <c r="G17" s="99">
        <f t="shared" ref="G17:G25" si="3">E17*F17</f>
        <v>0</v>
      </c>
      <c r="H17" s="10"/>
    </row>
    <row r="18" spans="2:8" s="46" customFormat="1" ht="30" outlineLevel="1" x14ac:dyDescent="0.25">
      <c r="B18" s="70"/>
      <c r="C18" s="101" t="s">
        <v>77</v>
      </c>
      <c r="D18" s="83"/>
      <c r="E18" s="110"/>
      <c r="F18" s="66"/>
      <c r="G18" s="99"/>
      <c r="H18" s="10"/>
    </row>
    <row r="19" spans="2:8" s="46" customFormat="1" outlineLevel="1" x14ac:dyDescent="0.25">
      <c r="B19" s="70">
        <v>2.4</v>
      </c>
      <c r="C19" s="98" t="s">
        <v>70</v>
      </c>
      <c r="D19" s="83" t="s">
        <v>28</v>
      </c>
      <c r="E19" s="110">
        <v>17</v>
      </c>
      <c r="F19" s="66"/>
      <c r="G19" s="99">
        <f>F19*E19</f>
        <v>0</v>
      </c>
      <c r="H19" s="10"/>
    </row>
    <row r="20" spans="2:8" s="46" customFormat="1" outlineLevel="1" x14ac:dyDescent="0.25">
      <c r="B20" s="70"/>
      <c r="C20" s="100" t="s">
        <v>72</v>
      </c>
      <c r="D20" s="83"/>
      <c r="E20" s="110"/>
      <c r="F20" s="66"/>
      <c r="G20" s="99"/>
      <c r="H20" s="10"/>
    </row>
    <row r="21" spans="2:8" s="46" customFormat="1" outlineLevel="1" x14ac:dyDescent="0.25">
      <c r="B21" s="70">
        <v>2.5</v>
      </c>
      <c r="C21" s="98" t="s">
        <v>76</v>
      </c>
      <c r="D21" s="83" t="s">
        <v>28</v>
      </c>
      <c r="E21" s="110">
        <v>1</v>
      </c>
      <c r="F21" s="66"/>
      <c r="G21" s="99">
        <f t="shared" si="3"/>
        <v>0</v>
      </c>
      <c r="H21" s="10"/>
    </row>
    <row r="22" spans="2:8" s="46" customFormat="1" outlineLevel="1" x14ac:dyDescent="0.25">
      <c r="B22" s="70"/>
      <c r="C22" s="100" t="s">
        <v>73</v>
      </c>
      <c r="D22" s="83"/>
      <c r="E22" s="110"/>
      <c r="F22" s="66"/>
      <c r="G22" s="99"/>
      <c r="H22" s="10"/>
    </row>
    <row r="23" spans="2:8" s="46" customFormat="1" outlineLevel="1" x14ac:dyDescent="0.25">
      <c r="B23" s="70">
        <v>2.6</v>
      </c>
      <c r="C23" s="98" t="s">
        <v>69</v>
      </c>
      <c r="D23" s="83" t="s">
        <v>28</v>
      </c>
      <c r="E23" s="110">
        <v>1</v>
      </c>
      <c r="F23" s="66"/>
      <c r="G23" s="99">
        <f t="shared" si="3"/>
        <v>0</v>
      </c>
      <c r="H23" s="10"/>
    </row>
    <row r="24" spans="2:8" s="46" customFormat="1" outlineLevel="1" x14ac:dyDescent="0.25">
      <c r="B24" s="70"/>
      <c r="C24" s="100" t="s">
        <v>72</v>
      </c>
      <c r="D24" s="83"/>
      <c r="E24" s="110"/>
      <c r="F24" s="66"/>
      <c r="G24" s="99"/>
      <c r="H24" s="10"/>
    </row>
    <row r="25" spans="2:8" s="46" customFormat="1" ht="13.5" customHeight="1" outlineLevel="1" x14ac:dyDescent="0.25">
      <c r="B25" s="70">
        <v>2.7</v>
      </c>
      <c r="C25" s="102" t="s">
        <v>75</v>
      </c>
      <c r="D25" s="83" t="s">
        <v>11</v>
      </c>
      <c r="E25" s="110">
        <f>31+0.08*E19</f>
        <v>32.36</v>
      </c>
      <c r="F25" s="66"/>
      <c r="G25" s="99">
        <f t="shared" si="3"/>
        <v>0</v>
      </c>
      <c r="H25" s="10"/>
    </row>
    <row r="26" spans="2:8" s="46" customFormat="1" ht="45.75" outlineLevel="1" thickBot="1" x14ac:dyDescent="0.3">
      <c r="B26" s="70"/>
      <c r="C26" s="87" t="s">
        <v>74</v>
      </c>
      <c r="D26" s="83"/>
      <c r="E26" s="65"/>
      <c r="F26" s="66"/>
      <c r="G26" s="99"/>
      <c r="H26" s="10"/>
    </row>
    <row r="27" spans="2:8" s="46" customFormat="1" ht="15.75" thickBot="1" x14ac:dyDescent="0.3">
      <c r="B27" s="126" t="s">
        <v>67</v>
      </c>
      <c r="C27" s="127"/>
      <c r="D27" s="42"/>
      <c r="E27" s="43"/>
      <c r="F27" s="44" t="s">
        <v>5</v>
      </c>
      <c r="G27" s="45">
        <f>SUM(G13:G26)</f>
        <v>0</v>
      </c>
      <c r="H27" s="10"/>
    </row>
    <row r="28" spans="2:8" ht="15.75" outlineLevel="1" thickBot="1" x14ac:dyDescent="0.3">
      <c r="B28" s="41">
        <v>3</v>
      </c>
      <c r="C28" s="129" t="s">
        <v>58</v>
      </c>
      <c r="D28" s="129"/>
      <c r="E28" s="129"/>
      <c r="F28" s="129"/>
      <c r="G28" s="130"/>
      <c r="H28" s="3"/>
    </row>
    <row r="29" spans="2:8" outlineLevel="1" x14ac:dyDescent="0.25">
      <c r="B29" s="70">
        <v>3.1</v>
      </c>
      <c r="C29" s="76" t="s">
        <v>37</v>
      </c>
      <c r="D29" s="77"/>
      <c r="E29" s="78"/>
      <c r="F29" s="79"/>
      <c r="G29" s="80"/>
      <c r="H29" s="3"/>
    </row>
    <row r="30" spans="2:8" outlineLevel="1" x14ac:dyDescent="0.25">
      <c r="B30" s="70"/>
      <c r="C30" s="76" t="s">
        <v>38</v>
      </c>
      <c r="D30" s="77"/>
      <c r="E30" s="78"/>
      <c r="F30" s="81"/>
      <c r="G30" s="105"/>
      <c r="H30" s="3"/>
    </row>
    <row r="31" spans="2:8" outlineLevel="1" x14ac:dyDescent="0.25">
      <c r="B31" s="70" t="s">
        <v>60</v>
      </c>
      <c r="C31" s="82" t="s">
        <v>18</v>
      </c>
      <c r="D31" s="83" t="s">
        <v>11</v>
      </c>
      <c r="E31" s="84">
        <v>190</v>
      </c>
      <c r="F31" s="65"/>
      <c r="G31" s="106">
        <f>E31*F31</f>
        <v>0</v>
      </c>
      <c r="H31" s="3"/>
    </row>
    <row r="32" spans="2:8" outlineLevel="1" x14ac:dyDescent="0.25">
      <c r="B32" s="70" t="s">
        <v>123</v>
      </c>
      <c r="C32" s="82" t="s">
        <v>106</v>
      </c>
      <c r="D32" s="83" t="s">
        <v>11</v>
      </c>
      <c r="E32" s="84">
        <v>6</v>
      </c>
      <c r="F32" s="65"/>
      <c r="G32" s="106">
        <f>E32*F32</f>
        <v>0</v>
      </c>
      <c r="H32" s="3"/>
    </row>
    <row r="33" spans="2:8" outlineLevel="1" x14ac:dyDescent="0.25">
      <c r="B33" s="70">
        <v>3.2</v>
      </c>
      <c r="C33" s="76" t="s">
        <v>39</v>
      </c>
      <c r="D33" s="77"/>
      <c r="E33" s="86"/>
      <c r="F33" s="65"/>
      <c r="G33" s="107"/>
      <c r="H33" s="3"/>
    </row>
    <row r="34" spans="2:8" s="6" customFormat="1" outlineLevel="1" x14ac:dyDescent="0.25">
      <c r="B34" s="70" t="s">
        <v>61</v>
      </c>
      <c r="C34" s="76" t="s">
        <v>13</v>
      </c>
      <c r="D34" s="83" t="s">
        <v>11</v>
      </c>
      <c r="E34" s="84">
        <v>90</v>
      </c>
      <c r="F34" s="65"/>
      <c r="G34" s="106">
        <f>E34*F34</f>
        <v>0</v>
      </c>
      <c r="H34" s="3"/>
    </row>
    <row r="35" spans="2:8" s="6" customFormat="1" ht="45" outlineLevel="1" x14ac:dyDescent="0.25">
      <c r="B35" s="70"/>
      <c r="C35" s="87" t="s">
        <v>113</v>
      </c>
      <c r="D35" s="71"/>
      <c r="E35" s="72"/>
      <c r="F35" s="65"/>
      <c r="G35" s="108"/>
      <c r="H35" s="3"/>
    </row>
    <row r="36" spans="2:8" s="6" customFormat="1" ht="30" outlineLevel="1" x14ac:dyDescent="0.25">
      <c r="B36" s="70"/>
      <c r="C36" s="87" t="s">
        <v>36</v>
      </c>
      <c r="D36" s="71"/>
      <c r="E36" s="72"/>
      <c r="F36" s="65"/>
      <c r="G36" s="108"/>
      <c r="H36" s="3"/>
    </row>
    <row r="37" spans="2:8" s="6" customFormat="1" outlineLevel="1" x14ac:dyDescent="0.25">
      <c r="B37" s="70" t="s">
        <v>80</v>
      </c>
      <c r="C37" s="76" t="s">
        <v>40</v>
      </c>
      <c r="D37" s="77"/>
      <c r="E37" s="86"/>
      <c r="F37" s="65"/>
      <c r="G37" s="107"/>
    </row>
    <row r="38" spans="2:8" s="6" customFormat="1" outlineLevel="1" x14ac:dyDescent="0.25">
      <c r="B38" s="70"/>
      <c r="C38" s="87" t="s">
        <v>114</v>
      </c>
      <c r="D38" s="71"/>
      <c r="E38" s="72"/>
      <c r="F38" s="65"/>
      <c r="G38" s="108"/>
      <c r="H38" s="3"/>
    </row>
    <row r="39" spans="2:8" s="6" customFormat="1" ht="45" outlineLevel="1" x14ac:dyDescent="0.25">
      <c r="B39" s="70"/>
      <c r="C39" s="87" t="s">
        <v>41</v>
      </c>
      <c r="D39" s="71"/>
      <c r="E39" s="72"/>
      <c r="F39" s="65"/>
      <c r="G39" s="108"/>
      <c r="H39" s="3"/>
    </row>
    <row r="40" spans="2:8" s="6" customFormat="1" outlineLevel="1" x14ac:dyDescent="0.25">
      <c r="B40" s="70"/>
      <c r="C40" s="87" t="s">
        <v>115</v>
      </c>
      <c r="D40" s="71"/>
      <c r="E40" s="72"/>
      <c r="F40" s="65"/>
      <c r="G40" s="108"/>
      <c r="H40" s="3"/>
    </row>
    <row r="41" spans="2:8" s="6" customFormat="1" outlineLevel="1" x14ac:dyDescent="0.25">
      <c r="B41" s="70" t="s">
        <v>81</v>
      </c>
      <c r="C41" s="82" t="s">
        <v>14</v>
      </c>
      <c r="D41" s="83" t="s">
        <v>11</v>
      </c>
      <c r="E41" s="84">
        <v>35</v>
      </c>
      <c r="F41" s="65"/>
      <c r="G41" s="106">
        <f>E41*F41</f>
        <v>0</v>
      </c>
      <c r="H41" s="3"/>
    </row>
    <row r="42" spans="2:8" s="6" customFormat="1" outlineLevel="1" x14ac:dyDescent="0.25">
      <c r="B42" s="70" t="s">
        <v>82</v>
      </c>
      <c r="C42" s="76" t="s">
        <v>15</v>
      </c>
      <c r="D42" s="77"/>
      <c r="E42" s="86"/>
      <c r="F42" s="65"/>
      <c r="G42" s="107"/>
      <c r="H42" s="3"/>
    </row>
    <row r="43" spans="2:8" s="6" customFormat="1" ht="45" outlineLevel="1" x14ac:dyDescent="0.25">
      <c r="B43" s="70"/>
      <c r="C43" s="87" t="s">
        <v>42</v>
      </c>
      <c r="D43" s="71"/>
      <c r="E43" s="72"/>
      <c r="F43" s="65"/>
      <c r="G43" s="108"/>
      <c r="H43" s="3"/>
    </row>
    <row r="44" spans="2:8" s="6" customFormat="1" ht="31.5" customHeight="1" outlineLevel="1" x14ac:dyDescent="0.25">
      <c r="B44" s="70"/>
      <c r="C44" s="87" t="s">
        <v>116</v>
      </c>
      <c r="D44" s="71"/>
      <c r="E44" s="72"/>
      <c r="F44" s="65"/>
      <c r="G44" s="108"/>
      <c r="H44" s="3"/>
    </row>
    <row r="45" spans="2:8" s="6" customFormat="1" ht="30" outlineLevel="1" x14ac:dyDescent="0.25">
      <c r="B45" s="70"/>
      <c r="C45" s="87" t="s">
        <v>43</v>
      </c>
      <c r="D45" s="71"/>
      <c r="E45" s="72"/>
      <c r="F45" s="65"/>
      <c r="G45" s="108"/>
      <c r="H45" s="3"/>
    </row>
    <row r="46" spans="2:8" s="6" customFormat="1" ht="30" outlineLevel="1" x14ac:dyDescent="0.25">
      <c r="B46" s="70"/>
      <c r="C46" s="87" t="s">
        <v>44</v>
      </c>
      <c r="D46" s="71"/>
      <c r="E46" s="72"/>
      <c r="F46" s="65"/>
      <c r="G46" s="108"/>
      <c r="H46" s="3"/>
    </row>
    <row r="47" spans="2:8" s="6" customFormat="1" outlineLevel="1" x14ac:dyDescent="0.25">
      <c r="B47" s="70" t="s">
        <v>83</v>
      </c>
      <c r="C47" s="82" t="s">
        <v>14</v>
      </c>
      <c r="D47" s="83" t="s">
        <v>11</v>
      </c>
      <c r="E47" s="84">
        <v>60</v>
      </c>
      <c r="F47" s="65"/>
      <c r="G47" s="106">
        <f>E47*F47</f>
        <v>0</v>
      </c>
      <c r="H47" s="3"/>
    </row>
    <row r="48" spans="2:8" ht="15.75" outlineLevel="1" thickBot="1" x14ac:dyDescent="0.3">
      <c r="B48" s="70" t="s">
        <v>84</v>
      </c>
      <c r="C48" s="82" t="s">
        <v>141</v>
      </c>
      <c r="D48" s="83" t="s">
        <v>11</v>
      </c>
      <c r="E48" s="84">
        <v>100</v>
      </c>
      <c r="F48" s="65"/>
      <c r="G48" s="106">
        <f>E48*F48</f>
        <v>0</v>
      </c>
      <c r="H48" s="3"/>
    </row>
    <row r="49" spans="2:8" s="46" customFormat="1" ht="15" customHeight="1" thickBot="1" x14ac:dyDescent="0.3">
      <c r="B49" s="126" t="s">
        <v>85</v>
      </c>
      <c r="C49" s="127"/>
      <c r="D49" s="127"/>
      <c r="E49" s="127"/>
      <c r="F49" s="44" t="s">
        <v>5</v>
      </c>
      <c r="G49" s="45">
        <f>SUM(G30:G48)</f>
        <v>0</v>
      </c>
      <c r="H49" s="10"/>
    </row>
    <row r="50" spans="2:8" ht="15.75" outlineLevel="1" thickBot="1" x14ac:dyDescent="0.3">
      <c r="B50" s="41">
        <v>4</v>
      </c>
      <c r="C50" s="129" t="s">
        <v>92</v>
      </c>
      <c r="D50" s="129"/>
      <c r="E50" s="129"/>
      <c r="F50" s="129"/>
      <c r="G50" s="130"/>
      <c r="H50" s="3"/>
    </row>
    <row r="51" spans="2:8" outlineLevel="1" x14ac:dyDescent="0.25">
      <c r="B51" s="70">
        <v>4.0999999999999996</v>
      </c>
      <c r="C51" s="76" t="s">
        <v>45</v>
      </c>
      <c r="D51" s="77"/>
      <c r="E51" s="78"/>
      <c r="F51" s="79"/>
      <c r="G51" s="80"/>
      <c r="H51" s="3"/>
    </row>
    <row r="52" spans="2:8" ht="45" outlineLevel="1" x14ac:dyDescent="0.25">
      <c r="B52" s="70"/>
      <c r="C52" s="87" t="s">
        <v>46</v>
      </c>
      <c r="D52" s="71"/>
      <c r="E52" s="88"/>
      <c r="F52" s="71"/>
      <c r="G52" s="89"/>
      <c r="H52" s="3"/>
    </row>
    <row r="53" spans="2:8" outlineLevel="1" x14ac:dyDescent="0.25">
      <c r="B53" s="70"/>
      <c r="C53" s="87" t="s">
        <v>47</v>
      </c>
      <c r="D53" s="71"/>
      <c r="E53" s="88"/>
      <c r="F53" s="71"/>
      <c r="G53" s="89"/>
      <c r="H53" s="3"/>
    </row>
    <row r="54" spans="2:8" ht="45" outlineLevel="1" x14ac:dyDescent="0.25">
      <c r="B54" s="70"/>
      <c r="C54" s="87" t="s">
        <v>48</v>
      </c>
      <c r="D54" s="71"/>
      <c r="E54" s="88"/>
      <c r="F54" s="71"/>
      <c r="G54" s="89"/>
      <c r="H54" s="3"/>
    </row>
    <row r="55" spans="2:8" ht="45" outlineLevel="1" x14ac:dyDescent="0.25">
      <c r="B55" s="70"/>
      <c r="C55" s="87" t="s">
        <v>49</v>
      </c>
      <c r="D55" s="71"/>
      <c r="E55" s="88"/>
      <c r="F55" s="71"/>
      <c r="G55" s="89"/>
      <c r="H55" s="3"/>
    </row>
    <row r="56" spans="2:8" outlineLevel="1" x14ac:dyDescent="0.25">
      <c r="B56" s="70"/>
      <c r="C56" s="87" t="s">
        <v>117</v>
      </c>
      <c r="D56" s="71"/>
      <c r="E56" s="88"/>
      <c r="F56" s="71"/>
      <c r="G56" s="89"/>
      <c r="H56" s="3"/>
    </row>
    <row r="57" spans="2:8" ht="15" customHeight="1" outlineLevel="1" x14ac:dyDescent="0.25">
      <c r="B57" s="70" t="s">
        <v>64</v>
      </c>
      <c r="C57" s="76" t="s">
        <v>59</v>
      </c>
      <c r="D57" s="77"/>
      <c r="E57" s="78"/>
      <c r="F57" s="79"/>
      <c r="G57" s="80"/>
      <c r="H57" s="3"/>
    </row>
    <row r="58" spans="2:8" ht="54.75" customHeight="1" outlineLevel="1" x14ac:dyDescent="0.25">
      <c r="B58" s="70"/>
      <c r="C58" s="87" t="s">
        <v>50</v>
      </c>
      <c r="D58" s="71"/>
      <c r="E58" s="88"/>
      <c r="F58" s="71"/>
      <c r="G58" s="89"/>
      <c r="H58" s="3"/>
    </row>
    <row r="59" spans="2:8" ht="15" customHeight="1" outlineLevel="1" x14ac:dyDescent="0.25">
      <c r="B59" s="70" t="s">
        <v>65</v>
      </c>
      <c r="C59" s="82" t="s">
        <v>51</v>
      </c>
      <c r="D59" s="83" t="s">
        <v>7</v>
      </c>
      <c r="E59" s="84">
        <v>211</v>
      </c>
      <c r="F59" s="65"/>
      <c r="G59" s="99">
        <f>E59*F59</f>
        <v>0</v>
      </c>
      <c r="H59" s="3"/>
    </row>
    <row r="60" spans="2:8" ht="38.25" customHeight="1" outlineLevel="1" thickBot="1" x14ac:dyDescent="0.3">
      <c r="B60" s="70"/>
      <c r="C60" s="87" t="s">
        <v>52</v>
      </c>
      <c r="D60" s="71"/>
      <c r="E60" s="72"/>
      <c r="F60" s="71"/>
      <c r="G60" s="89"/>
      <c r="H60" s="3"/>
    </row>
    <row r="61" spans="2:8" ht="16.5" customHeight="1" thickBot="1" x14ac:dyDescent="0.3">
      <c r="B61" s="126" t="s">
        <v>86</v>
      </c>
      <c r="C61" s="127"/>
      <c r="D61" s="127"/>
      <c r="E61" s="127"/>
      <c r="F61" s="44" t="s">
        <v>5</v>
      </c>
      <c r="G61" s="45">
        <f>SUM(G51:G60)</f>
        <v>0</v>
      </c>
      <c r="H61" s="3"/>
    </row>
    <row r="62" spans="2:8" ht="17.25" customHeight="1" outlineLevel="1" thickBot="1" x14ac:dyDescent="0.3">
      <c r="B62" s="41">
        <v>5</v>
      </c>
      <c r="C62" s="129" t="s">
        <v>125</v>
      </c>
      <c r="D62" s="129"/>
      <c r="E62" s="129"/>
      <c r="F62" s="129"/>
      <c r="G62" s="130"/>
      <c r="H62" s="3"/>
    </row>
    <row r="63" spans="2:8" ht="15" customHeight="1" outlineLevel="1" x14ac:dyDescent="0.25">
      <c r="B63" s="70">
        <v>5.0999999999999996</v>
      </c>
      <c r="C63" s="76" t="s">
        <v>19</v>
      </c>
      <c r="D63" s="77"/>
      <c r="E63" s="86"/>
      <c r="F63" s="79"/>
      <c r="G63" s="80"/>
      <c r="H63" s="3"/>
    </row>
    <row r="64" spans="2:8" s="6" customFormat="1" ht="15" customHeight="1" outlineLevel="1" x14ac:dyDescent="0.25">
      <c r="B64" s="70" t="s">
        <v>126</v>
      </c>
      <c r="C64" s="76" t="s">
        <v>16</v>
      </c>
      <c r="D64" s="77"/>
      <c r="E64" s="86"/>
      <c r="F64" s="79"/>
      <c r="G64" s="80"/>
      <c r="H64" s="3"/>
    </row>
    <row r="65" spans="2:8" s="6" customFormat="1" ht="45" customHeight="1" outlineLevel="1" x14ac:dyDescent="0.25">
      <c r="B65" s="70"/>
      <c r="C65" s="87" t="s">
        <v>20</v>
      </c>
      <c r="D65" s="71"/>
      <c r="E65" s="72"/>
      <c r="F65" s="71"/>
      <c r="G65" s="89"/>
      <c r="H65" s="3"/>
    </row>
    <row r="66" spans="2:8" s="6" customFormat="1" ht="29.25" customHeight="1" outlineLevel="1" x14ac:dyDescent="0.25">
      <c r="B66" s="70"/>
      <c r="C66" s="87" t="s">
        <v>21</v>
      </c>
      <c r="D66" s="71"/>
      <c r="E66" s="72"/>
      <c r="F66" s="71"/>
      <c r="G66" s="89"/>
      <c r="H66" s="3"/>
    </row>
    <row r="67" spans="2:8" s="6" customFormat="1" ht="15" customHeight="1" outlineLevel="1" x14ac:dyDescent="0.25">
      <c r="B67" s="70"/>
      <c r="C67" s="87" t="s">
        <v>124</v>
      </c>
      <c r="D67" s="71"/>
      <c r="E67" s="72"/>
      <c r="F67" s="71"/>
      <c r="G67" s="89"/>
      <c r="H67" s="3"/>
    </row>
    <row r="68" spans="2:8" s="6" customFormat="1" ht="33.75" customHeight="1" outlineLevel="1" x14ac:dyDescent="0.25">
      <c r="B68" s="70"/>
      <c r="C68" s="87" t="s">
        <v>22</v>
      </c>
      <c r="D68" s="71"/>
      <c r="E68" s="72"/>
      <c r="F68" s="71"/>
      <c r="G68" s="89"/>
      <c r="H68" s="3"/>
    </row>
    <row r="69" spans="2:8" s="6" customFormat="1" ht="15" customHeight="1" outlineLevel="1" x14ac:dyDescent="0.25">
      <c r="B69" s="70"/>
      <c r="C69" s="87" t="s">
        <v>23</v>
      </c>
      <c r="D69" s="71"/>
      <c r="E69" s="72"/>
      <c r="F69" s="71"/>
      <c r="G69" s="89"/>
      <c r="H69" s="3"/>
    </row>
    <row r="70" spans="2:8" s="6" customFormat="1" ht="15" customHeight="1" outlineLevel="1" x14ac:dyDescent="0.25">
      <c r="B70" s="70"/>
      <c r="C70" s="87" t="s">
        <v>24</v>
      </c>
      <c r="D70" s="71"/>
      <c r="E70" s="72"/>
      <c r="F70" s="71"/>
      <c r="G70" s="89"/>
      <c r="H70" s="3"/>
    </row>
    <row r="71" spans="2:8" s="6" customFormat="1" ht="15" customHeight="1" outlineLevel="1" x14ac:dyDescent="0.25">
      <c r="B71" s="70" t="s">
        <v>127</v>
      </c>
      <c r="C71" s="76" t="s">
        <v>25</v>
      </c>
      <c r="D71" s="77"/>
      <c r="E71" s="86"/>
      <c r="F71" s="79"/>
      <c r="G71" s="80"/>
      <c r="H71" s="3"/>
    </row>
    <row r="72" spans="2:8" s="6" customFormat="1" ht="52.5" customHeight="1" outlineLevel="1" x14ac:dyDescent="0.25">
      <c r="B72" s="70"/>
      <c r="C72" s="87" t="s">
        <v>26</v>
      </c>
      <c r="D72" s="71"/>
      <c r="E72" s="72"/>
      <c r="F72" s="65"/>
      <c r="G72" s="89"/>
      <c r="H72" s="3"/>
    </row>
    <row r="73" spans="2:8" s="6" customFormat="1" ht="16.5" customHeight="1" outlineLevel="1" x14ac:dyDescent="0.25">
      <c r="B73" s="70" t="s">
        <v>128</v>
      </c>
      <c r="C73" s="121" t="s">
        <v>62</v>
      </c>
      <c r="D73" s="83" t="s">
        <v>28</v>
      </c>
      <c r="E73" s="72">
        <v>14</v>
      </c>
      <c r="F73" s="65"/>
      <c r="G73" s="99">
        <f>E73*F73</f>
        <v>0</v>
      </c>
      <c r="H73" s="3"/>
    </row>
    <row r="74" spans="2:8" s="6" customFormat="1" ht="16.5" customHeight="1" outlineLevel="1" x14ac:dyDescent="0.25">
      <c r="B74" s="70" t="s">
        <v>129</v>
      </c>
      <c r="C74" s="121" t="s">
        <v>27</v>
      </c>
      <c r="D74" s="83" t="s">
        <v>28</v>
      </c>
      <c r="E74" s="84">
        <v>7</v>
      </c>
      <c r="F74" s="65"/>
      <c r="G74" s="99">
        <f>E74*F74</f>
        <v>0</v>
      </c>
      <c r="H74" s="3"/>
    </row>
    <row r="75" spans="2:8" s="6" customFormat="1" ht="16.5" customHeight="1" outlineLevel="1" x14ac:dyDescent="0.25">
      <c r="B75" s="70" t="s">
        <v>130</v>
      </c>
      <c r="C75" s="121" t="s">
        <v>107</v>
      </c>
      <c r="D75" s="83" t="s">
        <v>28</v>
      </c>
      <c r="E75" s="84">
        <v>2</v>
      </c>
      <c r="F75" s="65"/>
      <c r="G75" s="99">
        <f>E75*F75</f>
        <v>0</v>
      </c>
      <c r="H75" s="3"/>
    </row>
    <row r="76" spans="2:8" s="6" customFormat="1" ht="16.5" customHeight="1" outlineLevel="1" x14ac:dyDescent="0.25">
      <c r="B76" s="70" t="s">
        <v>131</v>
      </c>
      <c r="C76" s="23" t="s">
        <v>108</v>
      </c>
      <c r="D76" s="83"/>
      <c r="E76" s="84"/>
      <c r="F76" s="65"/>
      <c r="G76" s="99"/>
      <c r="H76" s="3"/>
    </row>
    <row r="77" spans="2:8" s="6" customFormat="1" ht="53.25" customHeight="1" outlineLevel="1" x14ac:dyDescent="0.25">
      <c r="B77" s="70"/>
      <c r="C77" s="87" t="s">
        <v>109</v>
      </c>
      <c r="D77" s="83"/>
      <c r="E77" s="84"/>
      <c r="F77" s="65"/>
      <c r="G77" s="99"/>
      <c r="H77" s="3"/>
    </row>
    <row r="78" spans="2:8" s="6" customFormat="1" ht="18.75" customHeight="1" outlineLevel="1" x14ac:dyDescent="0.25">
      <c r="B78" s="70" t="s">
        <v>132</v>
      </c>
      <c r="C78" s="82" t="s">
        <v>107</v>
      </c>
      <c r="D78" s="83" t="s">
        <v>28</v>
      </c>
      <c r="E78" s="84">
        <v>2</v>
      </c>
      <c r="F78" s="65"/>
      <c r="G78" s="99">
        <f t="shared" ref="G78" si="4">F78*E78</f>
        <v>0</v>
      </c>
      <c r="H78" s="3"/>
    </row>
    <row r="79" spans="2:8" s="6" customFormat="1" ht="15" customHeight="1" outlineLevel="1" x14ac:dyDescent="0.25">
      <c r="B79" s="70">
        <v>5.2</v>
      </c>
      <c r="C79" s="76" t="s">
        <v>29</v>
      </c>
      <c r="D79" s="83"/>
      <c r="E79" s="84"/>
      <c r="F79" s="65"/>
      <c r="G79" s="99"/>
      <c r="H79" s="3"/>
    </row>
    <row r="80" spans="2:8" s="6" customFormat="1" ht="15" customHeight="1" outlineLevel="1" x14ac:dyDescent="0.25">
      <c r="B80" s="70" t="s">
        <v>133</v>
      </c>
      <c r="C80" s="76" t="s">
        <v>30</v>
      </c>
      <c r="D80" s="83"/>
      <c r="E80" s="84"/>
      <c r="F80" s="65"/>
      <c r="G80" s="99"/>
      <c r="H80" s="3"/>
    </row>
    <row r="81" spans="2:8" s="6" customFormat="1" ht="15" customHeight="1" outlineLevel="1" x14ac:dyDescent="0.25">
      <c r="B81" s="70"/>
      <c r="C81" s="87" t="s">
        <v>31</v>
      </c>
      <c r="D81" s="83"/>
      <c r="E81" s="84"/>
      <c r="F81" s="65"/>
      <c r="G81" s="99"/>
      <c r="H81" s="3"/>
    </row>
    <row r="82" spans="2:8" s="6" customFormat="1" ht="15" customHeight="1" outlineLevel="1" x14ac:dyDescent="0.25">
      <c r="B82" s="70"/>
      <c r="C82" s="87" t="s">
        <v>32</v>
      </c>
      <c r="D82" s="83"/>
      <c r="E82" s="84"/>
      <c r="F82" s="65"/>
      <c r="G82" s="103"/>
      <c r="H82" s="3"/>
    </row>
    <row r="83" spans="2:8" s="6" customFormat="1" ht="15" customHeight="1" outlineLevel="1" x14ac:dyDescent="0.25">
      <c r="B83" s="70"/>
      <c r="C83" s="76" t="s">
        <v>112</v>
      </c>
      <c r="D83" s="83"/>
      <c r="E83" s="84"/>
      <c r="F83" s="65"/>
      <c r="G83" s="103"/>
      <c r="H83" s="3"/>
    </row>
    <row r="84" spans="2:8" s="6" customFormat="1" ht="15" customHeight="1" outlineLevel="1" x14ac:dyDescent="0.25">
      <c r="B84" s="70" t="s">
        <v>134</v>
      </c>
      <c r="C84" s="23" t="s">
        <v>110</v>
      </c>
      <c r="D84" s="24"/>
      <c r="E84" s="84"/>
      <c r="F84" s="25"/>
      <c r="G84" s="103"/>
      <c r="H84" s="3"/>
    </row>
    <row r="85" spans="2:8" s="6" customFormat="1" ht="15" customHeight="1" outlineLevel="1" x14ac:dyDescent="0.25">
      <c r="B85" s="70"/>
      <c r="C85" s="26" t="s">
        <v>34</v>
      </c>
      <c r="D85" s="27" t="s">
        <v>28</v>
      </c>
      <c r="E85" s="84">
        <v>14</v>
      </c>
      <c r="F85" s="28"/>
      <c r="G85" s="99">
        <f>F85*E85</f>
        <v>0</v>
      </c>
      <c r="H85" s="3"/>
    </row>
    <row r="86" spans="2:8" s="6" customFormat="1" ht="15" customHeight="1" outlineLevel="1" x14ac:dyDescent="0.25">
      <c r="B86" s="70" t="s">
        <v>135</v>
      </c>
      <c r="C86" s="23" t="s">
        <v>33</v>
      </c>
      <c r="D86" s="24"/>
      <c r="E86" s="84"/>
      <c r="F86" s="25"/>
      <c r="G86" s="103"/>
      <c r="H86" s="3"/>
    </row>
    <row r="87" spans="2:8" s="6" customFormat="1" ht="15" customHeight="1" outlineLevel="1" x14ac:dyDescent="0.25">
      <c r="B87" s="70"/>
      <c r="C87" s="26" t="s">
        <v>34</v>
      </c>
      <c r="D87" s="27" t="s">
        <v>28</v>
      </c>
      <c r="E87" s="84">
        <v>7</v>
      </c>
      <c r="F87" s="28"/>
      <c r="G87" s="99">
        <f>F87*E87</f>
        <v>0</v>
      </c>
      <c r="H87" s="3"/>
    </row>
    <row r="88" spans="2:8" s="6" customFormat="1" ht="15" customHeight="1" outlineLevel="1" x14ac:dyDescent="0.25">
      <c r="B88" s="70" t="s">
        <v>136</v>
      </c>
      <c r="C88" s="23" t="s">
        <v>111</v>
      </c>
      <c r="D88" s="24"/>
      <c r="E88" s="84"/>
      <c r="F88" s="25"/>
      <c r="G88" s="103"/>
      <c r="H88" s="3"/>
    </row>
    <row r="89" spans="2:8" s="6" customFormat="1" ht="15" customHeight="1" outlineLevel="1" x14ac:dyDescent="0.25">
      <c r="B89" s="70"/>
      <c r="C89" s="26" t="s">
        <v>34</v>
      </c>
      <c r="D89" s="27" t="s">
        <v>28</v>
      </c>
      <c r="E89" s="84">
        <v>2</v>
      </c>
      <c r="F89" s="28"/>
      <c r="G89" s="99">
        <f>F89*E89</f>
        <v>0</v>
      </c>
      <c r="H89" s="3"/>
    </row>
    <row r="90" spans="2:8" ht="18.75" customHeight="1" outlineLevel="1" x14ac:dyDescent="0.25">
      <c r="B90" s="70" t="s">
        <v>137</v>
      </c>
      <c r="C90" s="76" t="s">
        <v>88</v>
      </c>
      <c r="D90" s="83"/>
      <c r="E90" s="84"/>
      <c r="F90" s="85"/>
      <c r="G90" s="99"/>
      <c r="H90" s="3"/>
    </row>
    <row r="91" spans="2:8" ht="64.5" customHeight="1" outlineLevel="1" x14ac:dyDescent="0.25">
      <c r="B91" s="70"/>
      <c r="C91" s="87" t="s">
        <v>118</v>
      </c>
      <c r="D91" s="83"/>
      <c r="E91" s="84"/>
      <c r="F91" s="85"/>
      <c r="G91" s="99"/>
      <c r="H91" s="3"/>
    </row>
    <row r="92" spans="2:8" s="112" customFormat="1" ht="15" customHeight="1" outlineLevel="1" x14ac:dyDescent="0.25">
      <c r="B92" s="95" t="s">
        <v>138</v>
      </c>
      <c r="C92" s="115" t="s">
        <v>79</v>
      </c>
      <c r="D92" s="116" t="s">
        <v>28</v>
      </c>
      <c r="E92" s="117">
        <v>1</v>
      </c>
      <c r="F92" s="69"/>
      <c r="G92" s="118">
        <f>E92*F92</f>
        <v>0</v>
      </c>
      <c r="H92" s="119"/>
    </row>
    <row r="93" spans="2:8" s="112" customFormat="1" ht="15" customHeight="1" outlineLevel="1" thickBot="1" x14ac:dyDescent="0.3">
      <c r="B93" s="95" t="s">
        <v>139</v>
      </c>
      <c r="C93" s="115" t="s">
        <v>90</v>
      </c>
      <c r="D93" s="116" t="s">
        <v>28</v>
      </c>
      <c r="E93" s="117">
        <v>1</v>
      </c>
      <c r="F93" s="69"/>
      <c r="G93" s="118">
        <f>F93*E93</f>
        <v>0</v>
      </c>
      <c r="H93" s="119"/>
    </row>
    <row r="94" spans="2:8" s="46" customFormat="1" ht="15" customHeight="1" thickBot="1" x14ac:dyDescent="0.3">
      <c r="B94" s="126" t="s">
        <v>87</v>
      </c>
      <c r="C94" s="127"/>
      <c r="D94" s="127"/>
      <c r="E94" s="127"/>
      <c r="F94" s="44" t="s">
        <v>5</v>
      </c>
      <c r="G94" s="45">
        <f>SUM(G63:G93)</f>
        <v>0</v>
      </c>
      <c r="H94" s="10"/>
    </row>
    <row r="95" spans="2:8" ht="15.75" outlineLevel="1" thickBot="1" x14ac:dyDescent="0.3">
      <c r="B95" s="1">
        <v>6</v>
      </c>
      <c r="C95" s="128" t="s">
        <v>102</v>
      </c>
      <c r="D95" s="129"/>
      <c r="E95" s="129"/>
      <c r="F95" s="129"/>
      <c r="G95" s="130"/>
      <c r="H95" s="2"/>
    </row>
    <row r="96" spans="2:8" ht="47.25" customHeight="1" outlineLevel="1" x14ac:dyDescent="0.25">
      <c r="B96" s="70">
        <v>6.1</v>
      </c>
      <c r="C96" s="64" t="s">
        <v>142</v>
      </c>
      <c r="D96" s="22" t="s">
        <v>11</v>
      </c>
      <c r="E96" s="110">
        <v>58</v>
      </c>
      <c r="F96" s="65"/>
      <c r="G96" s="114">
        <f>F96*E96</f>
        <v>0</v>
      </c>
      <c r="H96" s="2"/>
    </row>
    <row r="97" spans="2:8" ht="30" outlineLevel="1" x14ac:dyDescent="0.25">
      <c r="B97" s="70">
        <v>6.2</v>
      </c>
      <c r="C97" s="64" t="s">
        <v>103</v>
      </c>
      <c r="D97" s="22" t="s">
        <v>11</v>
      </c>
      <c r="E97" s="110">
        <v>8</v>
      </c>
      <c r="F97" s="65"/>
      <c r="G97" s="114">
        <f>F97*E97</f>
        <v>0</v>
      </c>
      <c r="H97" s="2"/>
    </row>
    <row r="98" spans="2:8" ht="30" outlineLevel="1" x14ac:dyDescent="0.25">
      <c r="B98" s="70">
        <v>6.3</v>
      </c>
      <c r="C98" s="104" t="s">
        <v>101</v>
      </c>
      <c r="D98" s="22" t="s">
        <v>28</v>
      </c>
      <c r="E98" s="110">
        <v>1</v>
      </c>
      <c r="F98" s="65"/>
      <c r="G98" s="114">
        <f>F98*E98</f>
        <v>0</v>
      </c>
      <c r="H98" s="2"/>
    </row>
    <row r="99" spans="2:8" ht="46.5" customHeight="1" outlineLevel="1" thickBot="1" x14ac:dyDescent="0.3">
      <c r="B99" s="90">
        <v>6.4</v>
      </c>
      <c r="C99" s="91" t="s">
        <v>122</v>
      </c>
      <c r="D99" s="92" t="s">
        <v>6</v>
      </c>
      <c r="E99" s="111">
        <v>1</v>
      </c>
      <c r="F99" s="68"/>
      <c r="G99" s="113">
        <f>F99*E99</f>
        <v>0</v>
      </c>
      <c r="H99" s="3"/>
    </row>
    <row r="100" spans="2:8" ht="15" customHeight="1" thickBot="1" x14ac:dyDescent="0.3">
      <c r="B100" s="131" t="s">
        <v>89</v>
      </c>
      <c r="C100" s="132"/>
      <c r="D100" s="29"/>
      <c r="E100" s="63"/>
      <c r="F100" s="122" t="s">
        <v>5</v>
      </c>
      <c r="G100" s="62">
        <f>SUM(G96:G99)</f>
        <v>0</v>
      </c>
      <c r="H100" s="4"/>
    </row>
    <row r="101" spans="2:8" ht="15" customHeight="1" outlineLevel="1" thickBot="1" x14ac:dyDescent="0.3">
      <c r="B101" s="41">
        <v>7</v>
      </c>
      <c r="C101" s="129" t="s">
        <v>100</v>
      </c>
      <c r="D101" s="129"/>
      <c r="E101" s="129"/>
      <c r="F101" s="129"/>
      <c r="G101" s="130"/>
      <c r="H101" s="4"/>
    </row>
    <row r="102" spans="2:8" ht="15" customHeight="1" outlineLevel="1" x14ac:dyDescent="0.25">
      <c r="B102" s="70">
        <v>7.1</v>
      </c>
      <c r="C102" s="76" t="s">
        <v>56</v>
      </c>
      <c r="D102" s="77"/>
      <c r="E102" s="78"/>
      <c r="F102" s="79"/>
      <c r="G102" s="80"/>
      <c r="H102" s="4"/>
    </row>
    <row r="103" spans="2:8" ht="27.75" customHeight="1" outlineLevel="1" x14ac:dyDescent="0.25">
      <c r="B103" s="70"/>
      <c r="C103" s="87" t="s">
        <v>104</v>
      </c>
      <c r="D103" s="71"/>
      <c r="E103" s="88"/>
      <c r="F103" s="71"/>
      <c r="G103" s="89"/>
      <c r="H103" s="4"/>
    </row>
    <row r="104" spans="2:8" ht="30" customHeight="1" outlineLevel="1" thickBot="1" x14ac:dyDescent="0.3">
      <c r="B104" s="70" t="s">
        <v>140</v>
      </c>
      <c r="C104" s="82" t="s">
        <v>105</v>
      </c>
      <c r="D104" s="83" t="s">
        <v>7</v>
      </c>
      <c r="E104" s="84">
        <v>28</v>
      </c>
      <c r="F104" s="65"/>
      <c r="G104" s="99">
        <f>E104*F104</f>
        <v>0</v>
      </c>
      <c r="H104" s="4"/>
    </row>
    <row r="105" spans="2:8" ht="15" customHeight="1" thickBot="1" x14ac:dyDescent="0.3">
      <c r="B105" s="126" t="s">
        <v>91</v>
      </c>
      <c r="C105" s="127"/>
      <c r="D105" s="34"/>
      <c r="E105" s="109"/>
      <c r="F105" s="44" t="s">
        <v>5</v>
      </c>
      <c r="G105" s="45">
        <f>SUM(G102:G104)</f>
        <v>0</v>
      </c>
      <c r="H105" s="3"/>
    </row>
    <row r="106" spans="2:8" ht="15" customHeight="1" outlineLevel="1" thickBot="1" x14ac:dyDescent="0.3">
      <c r="B106" s="1">
        <v>8</v>
      </c>
      <c r="C106" s="128" t="s">
        <v>94</v>
      </c>
      <c r="D106" s="129"/>
      <c r="E106" s="129"/>
      <c r="F106" s="129"/>
      <c r="G106" s="130"/>
      <c r="H106" s="4"/>
    </row>
    <row r="107" spans="2:8" ht="15" customHeight="1" outlineLevel="1" x14ac:dyDescent="0.25">
      <c r="B107" s="70">
        <v>8.1</v>
      </c>
      <c r="C107" s="93" t="s">
        <v>95</v>
      </c>
      <c r="D107" s="94" t="s">
        <v>7</v>
      </c>
      <c r="E107" s="84">
        <v>32</v>
      </c>
      <c r="F107" s="67"/>
      <c r="G107" s="99">
        <f>F107*E107</f>
        <v>0</v>
      </c>
      <c r="H107" s="4"/>
    </row>
    <row r="108" spans="2:8" ht="15" customHeight="1" outlineLevel="1" thickBot="1" x14ac:dyDescent="0.3">
      <c r="B108" s="70">
        <v>8.1999999999999993</v>
      </c>
      <c r="C108" s="93" t="s">
        <v>93</v>
      </c>
      <c r="D108" s="94" t="s">
        <v>12</v>
      </c>
      <c r="E108" s="84">
        <f>20.39+1+8</f>
        <v>29.39</v>
      </c>
      <c r="F108" s="69"/>
      <c r="G108" s="99">
        <f>F108*E108</f>
        <v>0</v>
      </c>
      <c r="H108" s="4"/>
    </row>
    <row r="109" spans="2:8" ht="15" customHeight="1" thickBot="1" x14ac:dyDescent="0.3">
      <c r="B109" s="126" t="s">
        <v>96</v>
      </c>
      <c r="C109" s="127"/>
      <c r="D109" s="34"/>
      <c r="E109" s="109"/>
      <c r="F109" s="44" t="s">
        <v>5</v>
      </c>
      <c r="G109" s="45">
        <f>SUM(G107:G108)</f>
        <v>0</v>
      </c>
      <c r="H109" s="4"/>
    </row>
    <row r="110" spans="2:8" ht="15" customHeight="1" outlineLevel="1" thickBot="1" x14ac:dyDescent="0.3">
      <c r="B110" s="1">
        <v>9</v>
      </c>
      <c r="C110" s="128" t="s">
        <v>99</v>
      </c>
      <c r="D110" s="129"/>
      <c r="E110" s="129"/>
      <c r="F110" s="129"/>
      <c r="G110" s="130"/>
      <c r="H110" s="2"/>
    </row>
    <row r="111" spans="2:8" ht="15" customHeight="1" outlineLevel="1" x14ac:dyDescent="0.25">
      <c r="B111" s="95">
        <v>9.1</v>
      </c>
      <c r="C111" s="96" t="s">
        <v>8</v>
      </c>
      <c r="D111" s="97" t="s">
        <v>6</v>
      </c>
      <c r="E111" s="84">
        <v>1</v>
      </c>
      <c r="F111" s="69"/>
      <c r="G111" s="99">
        <f>F111*E111</f>
        <v>0</v>
      </c>
      <c r="H111" s="3"/>
    </row>
    <row r="112" spans="2:8" ht="15" customHeight="1" outlineLevel="1" x14ac:dyDescent="0.25">
      <c r="B112" s="95">
        <v>9.1999999999999993</v>
      </c>
      <c r="C112" s="96" t="s">
        <v>98</v>
      </c>
      <c r="D112" s="97" t="s">
        <v>6</v>
      </c>
      <c r="E112" s="84">
        <v>1</v>
      </c>
      <c r="F112" s="69"/>
      <c r="G112" s="99">
        <f>F112*E112</f>
        <v>0</v>
      </c>
      <c r="H112" s="3"/>
    </row>
    <row r="113" spans="2:8" ht="15" customHeight="1" outlineLevel="1" thickBot="1" x14ac:dyDescent="0.3">
      <c r="B113" s="95">
        <v>9.3000000000000007</v>
      </c>
      <c r="C113" s="96" t="s">
        <v>17</v>
      </c>
      <c r="D113" s="97" t="s">
        <v>6</v>
      </c>
      <c r="E113" s="84">
        <v>1</v>
      </c>
      <c r="F113" s="69"/>
      <c r="G113" s="99">
        <f>F113*E113</f>
        <v>0</v>
      </c>
      <c r="H113" s="3"/>
    </row>
    <row r="114" spans="2:8" ht="15.75" thickBot="1" x14ac:dyDescent="0.3">
      <c r="B114" s="126" t="s">
        <v>97</v>
      </c>
      <c r="C114" s="127"/>
      <c r="D114" s="34"/>
      <c r="E114" s="109"/>
      <c r="F114" s="44" t="s">
        <v>5</v>
      </c>
      <c r="G114" s="45">
        <f>SUM(G111:G113)</f>
        <v>0</v>
      </c>
      <c r="H114" s="4"/>
    </row>
    <row r="115" spans="2:8" ht="15.75" thickBot="1" x14ac:dyDescent="0.3">
      <c r="B115" s="5"/>
      <c r="C115" s="5"/>
      <c r="D115" s="5"/>
      <c r="E115" s="37"/>
    </row>
    <row r="116" spans="2:8" x14ac:dyDescent="0.25">
      <c r="B116" s="7" t="s">
        <v>9</v>
      </c>
      <c r="C116" s="8"/>
      <c r="D116" s="8"/>
      <c r="E116" s="38"/>
      <c r="F116" s="18"/>
      <c r="G116" s="9">
        <f>G11+G27+G49+G61+G94+G100+G105+G109+G114</f>
        <v>0</v>
      </c>
      <c r="H116" s="10"/>
    </row>
    <row r="117" spans="2:8" x14ac:dyDescent="0.25">
      <c r="B117" s="11" t="s">
        <v>143</v>
      </c>
      <c r="C117" s="16"/>
      <c r="D117" s="16"/>
      <c r="E117" s="39"/>
      <c r="F117" s="17"/>
      <c r="G117" s="12">
        <f>0.03*G116</f>
        <v>0</v>
      </c>
      <c r="H117" s="10"/>
    </row>
    <row r="118" spans="2:8" ht="15.75" thickBot="1" x14ac:dyDescent="0.3">
      <c r="B118" s="13" t="s">
        <v>10</v>
      </c>
      <c r="C118" s="14"/>
      <c r="D118" s="14"/>
      <c r="E118" s="40"/>
      <c r="F118" s="19"/>
      <c r="G118" s="15">
        <f>G116+G117</f>
        <v>0</v>
      </c>
      <c r="H118" s="10"/>
    </row>
    <row r="120" spans="2:8" ht="21.75" thickBot="1" x14ac:dyDescent="0.4">
      <c r="B120" s="133" t="s">
        <v>149</v>
      </c>
      <c r="C120" s="133"/>
      <c r="D120" s="133"/>
      <c r="E120" s="133"/>
      <c r="F120" s="133"/>
      <c r="G120" s="133"/>
    </row>
    <row r="121" spans="2:8" ht="15.75" thickBot="1" x14ac:dyDescent="0.3">
      <c r="B121" s="30" t="s">
        <v>0</v>
      </c>
      <c r="C121" s="31" t="s">
        <v>1</v>
      </c>
      <c r="D121" s="31" t="s">
        <v>2</v>
      </c>
      <c r="E121" s="35" t="s">
        <v>4</v>
      </c>
      <c r="F121" s="32" t="s">
        <v>3</v>
      </c>
      <c r="G121" s="33" t="s">
        <v>5</v>
      </c>
    </row>
    <row r="122" spans="2:8" ht="15.75" thickBot="1" x14ac:dyDescent="0.3">
      <c r="B122" s="41">
        <v>10</v>
      </c>
      <c r="C122" s="129" t="s">
        <v>148</v>
      </c>
      <c r="D122" s="129"/>
      <c r="E122" s="129"/>
      <c r="F122" s="129"/>
      <c r="G122" s="130"/>
    </row>
    <row r="123" spans="2:8" ht="15.75" thickBot="1" x14ac:dyDescent="0.3">
      <c r="B123" s="36">
        <v>10.1</v>
      </c>
      <c r="C123" s="124" t="s">
        <v>145</v>
      </c>
      <c r="D123" s="96" t="s">
        <v>147</v>
      </c>
      <c r="E123" s="97">
        <v>12</v>
      </c>
      <c r="F123" s="84"/>
      <c r="G123" s="99">
        <f>F123*E123</f>
        <v>0</v>
      </c>
      <c r="H123" s="125"/>
    </row>
    <row r="124" spans="2:8" ht="15.75" thickBot="1" x14ac:dyDescent="0.3">
      <c r="B124" s="126" t="s">
        <v>146</v>
      </c>
      <c r="C124" s="127"/>
      <c r="D124" s="34"/>
      <c r="E124" s="109"/>
      <c r="F124" s="44" t="s">
        <v>5</v>
      </c>
      <c r="G124" s="45">
        <f>G123</f>
        <v>0</v>
      </c>
    </row>
    <row r="125" spans="2:8" ht="15.75" thickBot="1" x14ac:dyDescent="0.3"/>
    <row r="126" spans="2:8" x14ac:dyDescent="0.25">
      <c r="B126" s="7" t="s">
        <v>9</v>
      </c>
      <c r="C126" s="8"/>
      <c r="D126" s="8"/>
      <c r="E126" s="38"/>
      <c r="F126" s="18"/>
      <c r="G126" s="9">
        <f>G116+G124</f>
        <v>0</v>
      </c>
    </row>
    <row r="127" spans="2:8" x14ac:dyDescent="0.25">
      <c r="B127" s="11" t="s">
        <v>144</v>
      </c>
      <c r="C127" s="16"/>
      <c r="D127" s="16"/>
      <c r="E127" s="39"/>
      <c r="F127" s="17"/>
      <c r="G127" s="12">
        <f>0.03*G116+0.06*G123</f>
        <v>0</v>
      </c>
    </row>
    <row r="128" spans="2:8" ht="15.75" thickBot="1" x14ac:dyDescent="0.3">
      <c r="B128" s="13" t="s">
        <v>10</v>
      </c>
      <c r="C128" s="14"/>
      <c r="D128" s="14"/>
      <c r="E128" s="40"/>
      <c r="F128" s="19"/>
      <c r="G128" s="15">
        <f>G126+G127</f>
        <v>0</v>
      </c>
    </row>
  </sheetData>
  <mergeCells count="25">
    <mergeCell ref="C122:G122"/>
    <mergeCell ref="B120:G120"/>
    <mergeCell ref="B124:C124"/>
    <mergeCell ref="C62:G62"/>
    <mergeCell ref="B2:G2"/>
    <mergeCell ref="C4:G4"/>
    <mergeCell ref="B11:C11"/>
    <mergeCell ref="C12:G12"/>
    <mergeCell ref="B27:C27"/>
    <mergeCell ref="C28:G28"/>
    <mergeCell ref="B49:C49"/>
    <mergeCell ref="D49:E49"/>
    <mergeCell ref="C50:G50"/>
    <mergeCell ref="B61:C61"/>
    <mergeCell ref="D61:E61"/>
    <mergeCell ref="C106:G106"/>
    <mergeCell ref="B109:C109"/>
    <mergeCell ref="C110:G110"/>
    <mergeCell ref="B114:C114"/>
    <mergeCell ref="B94:C94"/>
    <mergeCell ref="D94:E94"/>
    <mergeCell ref="C95:G95"/>
    <mergeCell ref="B100:C100"/>
    <mergeCell ref="C101:G101"/>
    <mergeCell ref="B105:C105"/>
  </mergeCells>
  <pageMargins left="0.7" right="0.7" top="0.75" bottom="0.75" header="0.3" footer="0.3"/>
  <pageSetup paperSize="9" scale="45" orientation="portrait" r:id="rId1"/>
  <rowBreaks count="1" manualBreakCount="1">
    <brk id="49" min="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STEP </vt:lpstr>
      <vt:lpstr>'DPGF STEP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THESEE-14</dc:creator>
  <cp:lastModifiedBy>Nina BRUNET</cp:lastModifiedBy>
  <cp:lastPrinted>2024-01-29T05:00:54Z</cp:lastPrinted>
  <dcterms:created xsi:type="dcterms:W3CDTF">2015-06-05T18:19:34Z</dcterms:created>
  <dcterms:modified xsi:type="dcterms:W3CDTF">2025-09-22T04:24:03Z</dcterms:modified>
</cp:coreProperties>
</file>